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Trent Falls To Spurn Point/a_budget/"/>
    </mc:Choice>
  </mc:AlternateContent>
  <workbookProtection workbookAlgorithmName="SHA-512" workbookHashValue="KKfOnab2tHyKPYFHJRefE8n4OkaSOqn2cbASogT1rVuCo47k9HKogvM0WAR8WsNaWvvPr4htQRyRCCpyXktS9Q==" workbookSaltValue="y+6QdFxLFjaGPn+nhEQYxA==" workbookSpinCount="100000" lockStructure="1"/>
  <bookViews>
    <workbookView xWindow="120" yWindow="600" windowWidth="20100" windowHeight="70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52511"/>
</workbook>
</file>

<file path=xl/calcChain.xml><?xml version="1.0" encoding="utf-8"?>
<calcChain xmlns="http://schemas.openxmlformats.org/spreadsheetml/2006/main">
  <c r="X30" i="9" l="1"/>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G504" i="55" l="1"/>
  <c r="G426" i="55"/>
  <c r="G325" i="55"/>
  <c r="G316" i="55"/>
  <c r="G307" i="55"/>
  <c r="G80" i="55"/>
  <c r="B1248" i="51"/>
  <c r="B1495" i="51"/>
  <c r="B2302" i="51"/>
  <c r="B2334" i="51"/>
  <c r="B2430" i="51"/>
  <c r="B2462" i="51"/>
  <c r="B2574" i="51"/>
  <c r="B2590" i="51"/>
  <c r="B2638" i="51"/>
  <c r="B2654" i="51"/>
  <c r="B3452" i="51"/>
  <c r="B3460" i="51"/>
  <c r="B3484" i="51"/>
  <c r="B3492" i="51"/>
  <c r="B3494" i="51"/>
  <c r="B3501" i="51"/>
  <c r="B3508" i="51"/>
  <c r="B3527" i="51"/>
  <c r="A1" i="51"/>
  <c r="B1667" i="51" s="1"/>
  <c r="B3468" i="51" l="1"/>
  <c r="B3436" i="51"/>
  <c r="B2670" i="51"/>
  <c r="B2606" i="51"/>
  <c r="B2494" i="51"/>
  <c r="B2366" i="51"/>
  <c r="B6" i="51"/>
  <c r="B10" i="51"/>
  <c r="B14" i="51"/>
  <c r="B18" i="51"/>
  <c r="B59" i="51"/>
  <c r="B64" i="51"/>
  <c r="B66" i="51"/>
  <c r="B69" i="51"/>
  <c r="B71" i="51"/>
  <c r="B81" i="51"/>
  <c r="B84" i="51"/>
  <c r="B86" i="51"/>
  <c r="B89" i="51"/>
  <c r="B91" i="51"/>
  <c r="B106" i="51"/>
  <c r="B108" i="51"/>
  <c r="B113" i="51"/>
  <c r="B4" i="51"/>
  <c r="B8" i="51"/>
  <c r="B12" i="51"/>
  <c r="B16" i="51"/>
  <c r="B20" i="51"/>
  <c r="B23" i="51"/>
  <c r="B28" i="51"/>
  <c r="B31" i="51"/>
  <c r="B36" i="51"/>
  <c r="B39" i="51"/>
  <c r="B44" i="51"/>
  <c r="B47" i="51"/>
  <c r="B52" i="51"/>
  <c r="B55" i="51"/>
  <c r="B65" i="51"/>
  <c r="B68" i="51"/>
  <c r="B70" i="51"/>
  <c r="B75" i="51"/>
  <c r="B80" i="51"/>
  <c r="B82" i="51"/>
  <c r="B85" i="51"/>
  <c r="B87" i="51"/>
  <c r="B90" i="51"/>
  <c r="B92" i="51"/>
  <c r="B3" i="51"/>
  <c r="B7" i="51"/>
  <c r="B11" i="51"/>
  <c r="B15" i="51"/>
  <c r="B19" i="51"/>
  <c r="B21" i="51"/>
  <c r="B25" i="51"/>
  <c r="B27" i="51"/>
  <c r="B29" i="51"/>
  <c r="B33" i="51"/>
  <c r="B35" i="51"/>
  <c r="B37" i="51"/>
  <c r="B41" i="51"/>
  <c r="B43" i="51"/>
  <c r="B45" i="51"/>
  <c r="B49" i="51"/>
  <c r="B51" i="51"/>
  <c r="B53" i="51"/>
  <c r="B57" i="51"/>
  <c r="B60" i="51"/>
  <c r="B62" i="51"/>
  <c r="B67" i="51"/>
  <c r="B72" i="51"/>
  <c r="B74" i="51"/>
  <c r="B77" i="51"/>
  <c r="B79" i="51"/>
  <c r="B94" i="51"/>
  <c r="B96" i="51"/>
  <c r="B98" i="51"/>
  <c r="B102" i="51"/>
  <c r="B104" i="51"/>
  <c r="B109" i="51"/>
  <c r="B111" i="51"/>
  <c r="B115" i="51"/>
  <c r="B9" i="51"/>
  <c r="B73" i="51"/>
  <c r="B93" i="51"/>
  <c r="B99" i="51"/>
  <c r="B103" i="51"/>
  <c r="B110" i="51"/>
  <c r="B114"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17" i="51"/>
  <c r="B24" i="51"/>
  <c r="B32" i="51"/>
  <c r="B40" i="51"/>
  <c r="B48" i="51"/>
  <c r="B56" i="51"/>
  <c r="B63" i="51"/>
  <c r="B76" i="51"/>
  <c r="B83" i="51"/>
  <c r="B101" i="51"/>
  <c r="B112" i="51"/>
  <c r="B116" i="51"/>
  <c r="B121" i="51"/>
  <c r="B124" i="51"/>
  <c r="B129" i="51"/>
  <c r="B132" i="51"/>
  <c r="B137" i="51"/>
  <c r="B140" i="51"/>
  <c r="B142" i="51"/>
  <c r="B144" i="51"/>
  <c r="B147" i="51"/>
  <c r="B151" i="51"/>
  <c r="B161" i="51"/>
  <c r="B165" i="51"/>
  <c r="B169" i="51"/>
  <c r="B175" i="51"/>
  <c r="B181" i="51"/>
  <c r="B183" i="51"/>
  <c r="B186" i="51"/>
  <c r="B188" i="51"/>
  <c r="B193" i="51"/>
  <c r="B195" i="51"/>
  <c r="B198" i="51"/>
  <c r="B200" i="51"/>
  <c r="B205" i="51"/>
  <c r="B210" i="51"/>
  <c r="B212" i="51"/>
  <c r="B219" i="51"/>
  <c r="B222" i="51"/>
  <c r="B224" i="51"/>
  <c r="B231" i="51"/>
  <c r="B234" i="51"/>
  <c r="B236" i="51"/>
  <c r="B241" i="51"/>
  <c r="B243" i="51"/>
  <c r="B249" i="51"/>
  <c r="B255" i="51"/>
  <c r="B5" i="51"/>
  <c r="B30" i="51"/>
  <c r="B46" i="51"/>
  <c r="B61" i="51"/>
  <c r="B88" i="51"/>
  <c r="B100" i="51"/>
  <c r="B107" i="51"/>
  <c r="B123" i="51"/>
  <c r="B131" i="51"/>
  <c r="B139" i="51"/>
  <c r="B143" i="51"/>
  <c r="B162" i="51"/>
  <c r="B166" i="51"/>
  <c r="B180" i="51"/>
  <c r="B190" i="51"/>
  <c r="B199" i="51"/>
  <c r="B204" i="51"/>
  <c r="B209" i="51"/>
  <c r="B223" i="51"/>
  <c r="B229" i="51"/>
  <c r="B238"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22" i="51"/>
  <c r="B38" i="51"/>
  <c r="B54" i="51"/>
  <c r="B95" i="51"/>
  <c r="B117" i="51"/>
  <c r="B125" i="51"/>
  <c r="B133" i="51"/>
  <c r="B153" i="51"/>
  <c r="B157" i="51"/>
  <c r="B164" i="51"/>
  <c r="B168" i="51"/>
  <c r="B173" i="51"/>
  <c r="B178" i="51"/>
  <c r="B187" i="51"/>
  <c r="B192" i="51"/>
  <c r="B202" i="51"/>
  <c r="B211" i="51"/>
  <c r="B217" i="51"/>
  <c r="B235" i="51"/>
  <c r="B240" i="51"/>
  <c r="B24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469" i="51"/>
  <c r="B477" i="51"/>
  <c r="B485" i="51"/>
  <c r="B493" i="51"/>
  <c r="B501" i="51"/>
  <c r="B26" i="51"/>
  <c r="B58" i="51"/>
  <c r="B105" i="51"/>
  <c r="B118" i="51"/>
  <c r="B126" i="51"/>
  <c r="B134" i="51"/>
  <c r="B150" i="51"/>
  <c r="B174" i="51"/>
  <c r="B184" i="51"/>
  <c r="B194" i="51"/>
  <c r="B213" i="51"/>
  <c r="B232" i="51"/>
  <c r="B242" i="51"/>
  <c r="B251" i="51"/>
  <c r="B259" i="51"/>
  <c r="B264" i="51"/>
  <c r="B269" i="51"/>
  <c r="B276" i="51"/>
  <c r="B280" i="51"/>
  <c r="B284" i="51"/>
  <c r="B291" i="51"/>
  <c r="B299" i="51"/>
  <c r="B310" i="51"/>
  <c r="B318" i="51"/>
  <c r="B325" i="51"/>
  <c r="B329" i="51"/>
  <c r="B333" i="51"/>
  <c r="B340" i="51"/>
  <c r="B344" i="51"/>
  <c r="B348" i="51"/>
  <c r="B355" i="51"/>
  <c r="B363" i="51"/>
  <c r="B374" i="51"/>
  <c r="B382" i="51"/>
  <c r="B389" i="51"/>
  <c r="B393" i="51"/>
  <c r="B397" i="51"/>
  <c r="B404" i="51"/>
  <c r="B408" i="51"/>
  <c r="B412" i="51"/>
  <c r="B419" i="51"/>
  <c r="B427" i="51"/>
  <c r="B435" i="51"/>
  <c r="B443" i="51"/>
  <c r="B451" i="51"/>
  <c r="B459" i="51"/>
  <c r="B467" i="51"/>
  <c r="B475" i="51"/>
  <c r="B483" i="51"/>
  <c r="B491" i="51"/>
  <c r="B499"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34" i="51"/>
  <c r="B120" i="51"/>
  <c r="B128" i="51"/>
  <c r="B136" i="51"/>
  <c r="B152" i="51"/>
  <c r="B159" i="51"/>
  <c r="B176" i="51"/>
  <c r="B196" i="51"/>
  <c r="B215" i="51"/>
  <c r="B225" i="51"/>
  <c r="B244" i="51"/>
  <c r="B254"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8" i="51"/>
  <c r="B472" i="51"/>
  <c r="B476" i="51"/>
  <c r="B480" i="51"/>
  <c r="B484" i="51"/>
  <c r="B488" i="51"/>
  <c r="B492" i="51"/>
  <c r="B496" i="51"/>
  <c r="B500" i="51"/>
  <c r="B13" i="51"/>
  <c r="B42" i="51"/>
  <c r="B97" i="51"/>
  <c r="B122" i="51"/>
  <c r="B130" i="51"/>
  <c r="B138" i="51"/>
  <c r="B146" i="51"/>
  <c r="B189" i="51"/>
  <c r="B207" i="51"/>
  <c r="B218" i="51"/>
  <c r="B227" i="51"/>
  <c r="B237" i="51"/>
  <c r="B256" i="51"/>
  <c r="B262" i="51"/>
  <c r="B278" i="51"/>
  <c r="B286" i="51"/>
  <c r="B293" i="51"/>
  <c r="B297" i="51"/>
  <c r="B301" i="51"/>
  <c r="B308" i="51"/>
  <c r="B312" i="51"/>
  <c r="B316" i="51"/>
  <c r="B323" i="51"/>
  <c r="B331" i="51"/>
  <c r="B342" i="51"/>
  <c r="B350" i="51"/>
  <c r="B357" i="51"/>
  <c r="B361" i="51"/>
  <c r="B365" i="51"/>
  <c r="B372" i="51"/>
  <c r="B376" i="51"/>
  <c r="B380" i="51"/>
  <c r="B387" i="51"/>
  <c r="B395" i="51"/>
  <c r="B406" i="51"/>
  <c r="B414" i="51"/>
  <c r="B421" i="51"/>
  <c r="B425" i="51"/>
  <c r="B433" i="51"/>
  <c r="B441" i="51"/>
  <c r="B449" i="51"/>
  <c r="B457" i="51"/>
  <c r="B465" i="51"/>
  <c r="B473" i="51"/>
  <c r="B481" i="51"/>
  <c r="B489" i="51"/>
  <c r="B497"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32" i="51"/>
  <c r="B634" i="51"/>
  <c r="B637" i="51"/>
  <c r="B641" i="51"/>
  <c r="B651" i="51"/>
  <c r="B655" i="51"/>
  <c r="B78" i="51"/>
  <c r="B201" i="51"/>
  <c r="B267" i="51"/>
  <c r="B283" i="51"/>
  <c r="B313" i="51"/>
  <c r="B328" i="51"/>
  <c r="B358" i="51"/>
  <c r="B373" i="51"/>
  <c r="B388" i="51"/>
  <c r="B403" i="51"/>
  <c r="B510" i="51"/>
  <c r="B518" i="51"/>
  <c r="B526" i="51"/>
  <c r="B533" i="51"/>
  <c r="B537" i="51"/>
  <c r="B556" i="51"/>
  <c r="B560" i="51"/>
  <c r="B579" i="51"/>
  <c r="B583" i="51"/>
  <c r="B590" i="51"/>
  <c r="B594" i="51"/>
  <c r="B597" i="51"/>
  <c r="B601" i="51"/>
  <c r="B620" i="51"/>
  <c r="B624" i="51"/>
  <c r="B643" i="51"/>
  <c r="B647" i="51"/>
  <c r="B654"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141" i="51"/>
  <c r="B171" i="51"/>
  <c r="B302" i="51"/>
  <c r="B317" i="51"/>
  <c r="B332" i="51"/>
  <c r="B347" i="51"/>
  <c r="B377" i="51"/>
  <c r="B392" i="51"/>
  <c r="B422" i="51"/>
  <c r="B438" i="51"/>
  <c r="B454" i="51"/>
  <c r="B470" i="51"/>
  <c r="B486" i="51"/>
  <c r="B502" i="51"/>
  <c r="B507" i="51"/>
  <c r="B515" i="51"/>
  <c r="B523" i="51"/>
  <c r="B531" i="51"/>
  <c r="B535" i="51"/>
  <c r="B542" i="51"/>
  <c r="B546" i="51"/>
  <c r="B549" i="51"/>
  <c r="B553" i="51"/>
  <c r="B572" i="51"/>
  <c r="B576" i="51"/>
  <c r="B595" i="51"/>
  <c r="B599" i="51"/>
  <c r="B606" i="51"/>
  <c r="B610" i="51"/>
  <c r="B613" i="51"/>
  <c r="B617" i="51"/>
  <c r="B636" i="51"/>
  <c r="B640"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148" i="51"/>
  <c r="B182" i="51"/>
  <c r="B220" i="51"/>
  <c r="B275" i="51"/>
  <c r="B366" i="51"/>
  <c r="B155" i="51"/>
  <c r="B339" i="51"/>
  <c r="B446" i="51"/>
  <c r="B478" i="51"/>
  <c r="B505" i="51"/>
  <c r="B513" i="51"/>
  <c r="B521" i="51"/>
  <c r="B529" i="51"/>
  <c r="B544" i="51"/>
  <c r="B567" i="51"/>
  <c r="B574" i="51"/>
  <c r="B581" i="51"/>
  <c r="B604" i="51"/>
  <c r="B627" i="51"/>
  <c r="B642" i="51"/>
  <c r="B649" i="51"/>
  <c r="B668" i="51"/>
  <c r="B672" i="51"/>
  <c r="B691" i="51"/>
  <c r="B695" i="51"/>
  <c r="B702" i="51"/>
  <c r="B706" i="51"/>
  <c r="B709" i="51"/>
  <c r="B713" i="51"/>
  <c r="B721" i="51"/>
  <c r="B727" i="51"/>
  <c r="B732" i="51"/>
  <c r="B741" i="51"/>
  <c r="B746" i="51"/>
  <c r="B766" i="51"/>
  <c r="B771" i="51"/>
  <c r="B776" i="51"/>
  <c r="B785" i="51"/>
  <c r="B791" i="51"/>
  <c r="B796" i="51"/>
  <c r="B805" i="51"/>
  <c r="B810" i="51"/>
  <c r="B830" i="51"/>
  <c r="B835" i="51"/>
  <c r="B840" i="51"/>
  <c r="B849" i="51"/>
  <c r="B855" i="51"/>
  <c r="B860" i="51"/>
  <c r="B869" i="51"/>
  <c r="B874" i="51"/>
  <c r="B894" i="51"/>
  <c r="B899" i="51"/>
  <c r="B904"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294" i="51"/>
  <c r="B396" i="51"/>
  <c r="B508" i="51"/>
  <c r="B516" i="51"/>
  <c r="B524" i="51"/>
  <c r="B547" i="51"/>
  <c r="B562" i="51"/>
  <c r="B569" i="51"/>
  <c r="B592" i="51"/>
  <c r="B615" i="51"/>
  <c r="B622" i="51"/>
  <c r="B629" i="51"/>
  <c r="B652" i="51"/>
  <c r="B662" i="51"/>
  <c r="B666" i="51"/>
  <c r="B669" i="51"/>
  <c r="B673" i="51"/>
  <c r="B692" i="51"/>
  <c r="B696" i="51"/>
  <c r="B715" i="51"/>
  <c r="B719" i="51"/>
  <c r="B724" i="51"/>
  <c r="B733" i="51"/>
  <c r="B738" i="51"/>
  <c r="B758" i="51"/>
  <c r="B763" i="51"/>
  <c r="B768" i="51"/>
  <c r="B777" i="51"/>
  <c r="B783" i="51"/>
  <c r="B788" i="51"/>
  <c r="B797" i="51"/>
  <c r="B802" i="51"/>
  <c r="B822" i="51"/>
  <c r="B827" i="51"/>
  <c r="B832" i="51"/>
  <c r="B841" i="51"/>
  <c r="B847" i="51"/>
  <c r="B852" i="51"/>
  <c r="B861" i="51"/>
  <c r="B866" i="51"/>
  <c r="B886" i="51"/>
  <c r="B891" i="51"/>
  <c r="B896"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50" i="51"/>
  <c r="B230" i="51"/>
  <c r="B309" i="51"/>
  <c r="B430" i="51"/>
  <c r="B462" i="51"/>
  <c r="B494" i="51"/>
  <c r="B540" i="51"/>
  <c r="B563" i="51"/>
  <c r="B578" i="51"/>
  <c r="B585" i="51"/>
  <c r="B608" i="51"/>
  <c r="B631" i="51"/>
  <c r="B638" i="51"/>
  <c r="B645" i="51"/>
  <c r="B659" i="51"/>
  <c r="B663" i="51"/>
  <c r="B670" i="51"/>
  <c r="B674" i="51"/>
  <c r="B677" i="51"/>
  <c r="B681" i="51"/>
  <c r="B700" i="51"/>
  <c r="B704" i="51"/>
  <c r="B734" i="51"/>
  <c r="B739" i="51"/>
  <c r="B744" i="51"/>
  <c r="B753" i="51"/>
  <c r="B759" i="51"/>
  <c r="B764" i="51"/>
  <c r="B773" i="51"/>
  <c r="B778" i="51"/>
  <c r="B798" i="51"/>
  <c r="B803" i="51"/>
  <c r="B808" i="51"/>
  <c r="B817" i="51"/>
  <c r="B823" i="51"/>
  <c r="B828" i="51"/>
  <c r="B837" i="51"/>
  <c r="B842" i="51"/>
  <c r="B862" i="51"/>
  <c r="B867" i="51"/>
  <c r="B872" i="51"/>
  <c r="B881" i="51"/>
  <c r="B887" i="51"/>
  <c r="B892" i="51"/>
  <c r="B901"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324" i="51"/>
  <c r="B528" i="51"/>
  <c r="B558" i="51"/>
  <c r="B588" i="51"/>
  <c r="B683" i="51"/>
  <c r="B698" i="51"/>
  <c r="B731" i="51"/>
  <c r="B751" i="51"/>
  <c r="B770" i="51"/>
  <c r="B790" i="51"/>
  <c r="B809" i="51"/>
  <c r="B829" i="51"/>
  <c r="B907" i="51"/>
  <c r="B927" i="51"/>
  <c r="B946" i="51"/>
  <c r="B966" i="51"/>
  <c r="B976" i="51"/>
  <c r="B985" i="51"/>
  <c r="B996" i="51"/>
  <c r="B1005" i="51"/>
  <c r="B1035" i="51"/>
  <c r="B1042" i="51"/>
  <c r="B1046" i="51"/>
  <c r="B1050" i="51"/>
  <c r="B1054" i="51"/>
  <c r="B1058" i="51"/>
  <c r="B1062" i="51"/>
  <c r="B1066" i="51"/>
  <c r="B1070" i="51"/>
  <c r="B1074" i="51"/>
  <c r="B1078" i="51"/>
  <c r="B1082" i="51"/>
  <c r="B1086" i="51"/>
  <c r="B1090" i="51"/>
  <c r="B1094" i="51"/>
  <c r="B1098" i="51"/>
  <c r="B1102" i="51"/>
  <c r="B1106" i="51"/>
  <c r="B1110" i="51"/>
  <c r="B1114" i="51"/>
  <c r="B1118" i="51"/>
  <c r="B1122" i="51"/>
  <c r="B1126" i="51"/>
  <c r="B1130" i="51"/>
  <c r="B1134" i="51"/>
  <c r="B1138" i="51"/>
  <c r="B1142" i="51"/>
  <c r="B1146" i="51"/>
  <c r="B1150" i="51"/>
  <c r="B1154" i="51"/>
  <c r="B1158" i="51"/>
  <c r="B1162" i="51"/>
  <c r="B1166" i="51"/>
  <c r="B1170" i="51"/>
  <c r="B1174" i="51"/>
  <c r="B1178" i="51"/>
  <c r="B1182" i="51"/>
  <c r="B1186" i="51"/>
  <c r="B1190" i="51"/>
  <c r="B1194" i="51"/>
  <c r="B1198" i="51"/>
  <c r="B381" i="51"/>
  <c r="B504" i="51"/>
  <c r="B565" i="51"/>
  <c r="B626" i="51"/>
  <c r="B656" i="51"/>
  <c r="B687" i="51"/>
  <c r="B701" i="51"/>
  <c r="B736" i="51"/>
  <c r="B756" i="51"/>
  <c r="B795" i="51"/>
  <c r="B815" i="51"/>
  <c r="B834" i="51"/>
  <c r="B854" i="51"/>
  <c r="B873" i="51"/>
  <c r="B893" i="51"/>
  <c r="B909" i="51"/>
  <c r="B939" i="51"/>
  <c r="B959" i="51"/>
  <c r="B978" i="51"/>
  <c r="B998" i="51"/>
  <c r="B1008" i="51"/>
  <c r="B1017" i="51"/>
  <c r="B1028" i="51"/>
  <c r="B1037" i="51"/>
  <c r="B1043" i="51"/>
  <c r="B1047" i="51"/>
  <c r="B1051" i="51"/>
  <c r="B1055" i="51"/>
  <c r="B1059" i="51"/>
  <c r="B1063" i="51"/>
  <c r="B1067" i="51"/>
  <c r="B1071" i="51"/>
  <c r="B1075" i="51"/>
  <c r="B1079" i="51"/>
  <c r="B1083" i="51"/>
  <c r="B1087" i="51"/>
  <c r="B1091" i="51"/>
  <c r="B1095" i="51"/>
  <c r="B1099" i="51"/>
  <c r="B1103" i="51"/>
  <c r="B1107" i="51"/>
  <c r="B1111" i="51"/>
  <c r="B1115" i="51"/>
  <c r="B1119" i="51"/>
  <c r="B1123" i="51"/>
  <c r="B1127" i="51"/>
  <c r="B1131" i="51"/>
  <c r="B1135" i="51"/>
  <c r="B1139" i="51"/>
  <c r="B1143" i="51"/>
  <c r="B1147" i="51"/>
  <c r="B1151" i="51"/>
  <c r="B1155" i="51"/>
  <c r="B1159" i="51"/>
  <c r="B1163" i="51"/>
  <c r="B1167" i="51"/>
  <c r="B1171" i="51"/>
  <c r="B1175" i="51"/>
  <c r="B1179" i="51"/>
  <c r="B1183" i="51"/>
  <c r="B1187" i="51"/>
  <c r="B1191" i="51"/>
  <c r="B1195" i="51"/>
  <c r="B1199"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411" i="51"/>
  <c r="B512" i="51"/>
  <c r="B633" i="51"/>
  <c r="B660" i="51"/>
  <c r="B705" i="51"/>
  <c r="B800" i="51"/>
  <c r="B820" i="51"/>
  <c r="B859" i="51"/>
  <c r="B879" i="51"/>
  <c r="B898" i="51"/>
  <c r="B912" i="51"/>
  <c r="B921" i="51"/>
  <c r="B932" i="51"/>
  <c r="B941" i="51"/>
  <c r="B971" i="51"/>
  <c r="B991" i="51"/>
  <c r="B1010" i="51"/>
  <c r="B1030" i="51"/>
  <c r="B1040" i="51"/>
  <c r="B1044" i="51"/>
  <c r="B1048" i="51"/>
  <c r="B1052" i="51"/>
  <c r="B1056" i="51"/>
  <c r="B1060" i="51"/>
  <c r="B1064" i="51"/>
  <c r="B1068" i="51"/>
  <c r="B1072" i="51"/>
  <c r="B1076" i="51"/>
  <c r="B1080" i="51"/>
  <c r="B1084" i="51"/>
  <c r="B1088" i="51"/>
  <c r="B1092" i="51"/>
  <c r="B1096" i="51"/>
  <c r="B1100" i="51"/>
  <c r="B1104" i="51"/>
  <c r="B1108" i="51"/>
  <c r="B1112" i="51"/>
  <c r="B1116" i="51"/>
  <c r="B1120" i="51"/>
  <c r="B1124" i="51"/>
  <c r="B1128" i="51"/>
  <c r="B1132" i="51"/>
  <c r="B1136" i="51"/>
  <c r="B1140" i="51"/>
  <c r="B1144" i="51"/>
  <c r="B1148" i="51"/>
  <c r="B1152" i="51"/>
  <c r="B1156" i="51"/>
  <c r="B1160" i="51"/>
  <c r="B1164" i="51"/>
  <c r="B1168" i="51"/>
  <c r="B1172" i="51"/>
  <c r="B1176" i="51"/>
  <c r="B1180" i="51"/>
  <c r="B1184" i="51"/>
  <c r="B1188" i="51"/>
  <c r="B1192" i="51"/>
  <c r="B1196" i="51"/>
  <c r="B1200" i="51"/>
  <c r="B520" i="51"/>
  <c r="B864" i="51"/>
  <c r="B964" i="51"/>
  <c r="B1003" i="51"/>
  <c r="B1041" i="51"/>
  <c r="B1057" i="51"/>
  <c r="B1073" i="51"/>
  <c r="B1089" i="51"/>
  <c r="B1105" i="51"/>
  <c r="B1121" i="51"/>
  <c r="B1137" i="51"/>
  <c r="B1153" i="51"/>
  <c r="B1169" i="51"/>
  <c r="B1185" i="51"/>
  <c r="B1201" i="51"/>
  <c r="B1209" i="51"/>
  <c r="B1217" i="51"/>
  <c r="B1225" i="51"/>
  <c r="B1233" i="51"/>
  <c r="B1241" i="51"/>
  <c r="B1247" i="51"/>
  <c r="B1251" i="51"/>
  <c r="B1255" i="51"/>
  <c r="B1259" i="51"/>
  <c r="B1263" i="51"/>
  <c r="B1267" i="51"/>
  <c r="B1271" i="51"/>
  <c r="B1275" i="51"/>
  <c r="B1279" i="51"/>
  <c r="B1283" i="51"/>
  <c r="B1287" i="51"/>
  <c r="B1291" i="51"/>
  <c r="B1295" i="51"/>
  <c r="B1299" i="51"/>
  <c r="B1303" i="51"/>
  <c r="B1307" i="51"/>
  <c r="B1311" i="51"/>
  <c r="B1315" i="51"/>
  <c r="B1319" i="51"/>
  <c r="B1323" i="51"/>
  <c r="B1327" i="51"/>
  <c r="B1331" i="51"/>
  <c r="B1335" i="51"/>
  <c r="B1339" i="51"/>
  <c r="B1343" i="51"/>
  <c r="B1347" i="51"/>
  <c r="B1351" i="51"/>
  <c r="B1355" i="51"/>
  <c r="B1359" i="51"/>
  <c r="B1363" i="51"/>
  <c r="B1367" i="51"/>
  <c r="B1371" i="51"/>
  <c r="B1375" i="51"/>
  <c r="B1379" i="51"/>
  <c r="B1383" i="51"/>
  <c r="B1387" i="51"/>
  <c r="B1391" i="51"/>
  <c r="B1395" i="51"/>
  <c r="B1399" i="51"/>
  <c r="B1403" i="51"/>
  <c r="B1407" i="51"/>
  <c r="B1411" i="51"/>
  <c r="B745" i="51"/>
  <c r="B944" i="51"/>
  <c r="B1023" i="51"/>
  <c r="B1049" i="51"/>
  <c r="B1065" i="51"/>
  <c r="B1081" i="51"/>
  <c r="B1097" i="51"/>
  <c r="B1113" i="51"/>
  <c r="B1129" i="51"/>
  <c r="B1145" i="51"/>
  <c r="B1161" i="51"/>
  <c r="B1177" i="51"/>
  <c r="B1193" i="51"/>
  <c r="B1205" i="51"/>
  <c r="B1213" i="51"/>
  <c r="B1221" i="51"/>
  <c r="B1229" i="51"/>
  <c r="B1237" i="51"/>
  <c r="B1245" i="51"/>
  <c r="B1249" i="51"/>
  <c r="B1253" i="51"/>
  <c r="B1257" i="51"/>
  <c r="B1261" i="51"/>
  <c r="B1265" i="51"/>
  <c r="B1269" i="51"/>
  <c r="B1273" i="51"/>
  <c r="B1277" i="51"/>
  <c r="B1281" i="51"/>
  <c r="B1285" i="51"/>
  <c r="B1289" i="51"/>
  <c r="B1293" i="51"/>
  <c r="B1297" i="51"/>
  <c r="B1301" i="51"/>
  <c r="B1305" i="51"/>
  <c r="B1309" i="51"/>
  <c r="B1313" i="51"/>
  <c r="B1317" i="51"/>
  <c r="B1321" i="51"/>
  <c r="B1325" i="51"/>
  <c r="B1329" i="51"/>
  <c r="B1333" i="51"/>
  <c r="B1337" i="51"/>
  <c r="B1341" i="51"/>
  <c r="B1345" i="51"/>
  <c r="B1349" i="51"/>
  <c r="B1353" i="51"/>
  <c r="B1357" i="51"/>
  <c r="B1361" i="51"/>
  <c r="B1365" i="51"/>
  <c r="B1369" i="51"/>
  <c r="B1373" i="51"/>
  <c r="B1377" i="51"/>
  <c r="B1381" i="51"/>
  <c r="B1385" i="51"/>
  <c r="B1389" i="51"/>
  <c r="B1393" i="51"/>
  <c r="B1397" i="51"/>
  <c r="B1401" i="51"/>
  <c r="B1405" i="51"/>
  <c r="B1409" i="51"/>
  <c r="B1413" i="51"/>
  <c r="B1491" i="51"/>
  <c r="B611" i="51"/>
  <c r="B765" i="51"/>
  <c r="B914" i="51"/>
  <c r="B1053" i="51"/>
  <c r="B1085" i="51"/>
  <c r="B1117" i="51"/>
  <c r="B1149" i="51"/>
  <c r="B1181" i="51"/>
  <c r="B1207" i="51"/>
  <c r="B1223" i="51"/>
  <c r="B1239" i="51"/>
  <c r="B1250" i="51"/>
  <c r="B1258" i="51"/>
  <c r="B1266" i="51"/>
  <c r="B1274" i="51"/>
  <c r="B1282" i="51"/>
  <c r="B1290" i="51"/>
  <c r="B1298" i="51"/>
  <c r="B1306" i="51"/>
  <c r="B1314" i="51"/>
  <c r="B1322" i="51"/>
  <c r="B1330" i="51"/>
  <c r="B1338" i="51"/>
  <c r="B1346" i="51"/>
  <c r="B1354" i="51"/>
  <c r="B1362" i="51"/>
  <c r="B1370" i="51"/>
  <c r="B1378" i="51"/>
  <c r="B1386" i="51"/>
  <c r="B1394" i="51"/>
  <c r="B1402" i="51"/>
  <c r="B1410" i="51"/>
  <c r="B1416" i="51"/>
  <c r="B1420" i="51"/>
  <c r="B1424" i="51"/>
  <c r="B1428" i="51"/>
  <c r="B1432" i="51"/>
  <c r="B1436" i="51"/>
  <c r="B1440" i="51"/>
  <c r="B1444" i="51"/>
  <c r="B1448" i="51"/>
  <c r="B1452" i="51"/>
  <c r="B1456" i="51"/>
  <c r="B1460" i="51"/>
  <c r="B1464" i="51"/>
  <c r="B1468" i="51"/>
  <c r="B1472" i="51"/>
  <c r="B1476" i="51"/>
  <c r="B1480" i="51"/>
  <c r="B1484" i="51"/>
  <c r="B1488"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664" i="51"/>
  <c r="B934" i="51"/>
  <c r="B1061" i="51"/>
  <c r="B1093" i="51"/>
  <c r="B1125" i="51"/>
  <c r="B1157" i="51"/>
  <c r="B1189" i="51"/>
  <c r="B1211" i="51"/>
  <c r="B1227" i="51"/>
  <c r="B1243" i="51"/>
  <c r="B1252" i="51"/>
  <c r="B1260" i="51"/>
  <c r="B1268" i="51"/>
  <c r="B1276" i="51"/>
  <c r="B1284" i="51"/>
  <c r="B1292" i="51"/>
  <c r="B1300" i="51"/>
  <c r="B1308" i="51"/>
  <c r="B1316" i="51"/>
  <c r="B1324" i="51"/>
  <c r="B1332" i="51"/>
  <c r="B1340" i="51"/>
  <c r="B1348" i="51"/>
  <c r="B1356" i="51"/>
  <c r="B1364" i="51"/>
  <c r="B1372" i="51"/>
  <c r="B1380" i="51"/>
  <c r="B1388" i="51"/>
  <c r="B1396" i="51"/>
  <c r="B1404" i="51"/>
  <c r="B1412" i="51"/>
  <c r="B1417" i="51"/>
  <c r="B1421" i="51"/>
  <c r="B1425" i="51"/>
  <c r="B1429" i="51"/>
  <c r="B1433" i="51"/>
  <c r="B1437" i="51"/>
  <c r="B1441" i="51"/>
  <c r="B1445" i="51"/>
  <c r="B1449" i="51"/>
  <c r="B1453" i="51"/>
  <c r="B1457" i="51"/>
  <c r="B1461" i="51"/>
  <c r="B1465" i="51"/>
  <c r="B1469" i="51"/>
  <c r="B1473" i="51"/>
  <c r="B1477" i="51"/>
  <c r="B1481" i="51"/>
  <c r="B1485" i="51"/>
  <c r="B1489"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1670" i="51"/>
  <c r="B1672" i="51"/>
  <c r="B1674" i="51"/>
  <c r="B1676" i="51"/>
  <c r="B1678" i="51"/>
  <c r="B1680" i="51"/>
  <c r="B1682" i="51"/>
  <c r="B1684" i="51"/>
  <c r="B1686" i="51"/>
  <c r="B1688" i="51"/>
  <c r="B1690" i="51"/>
  <c r="B1692" i="51"/>
  <c r="B1694" i="51"/>
  <c r="B1696" i="51"/>
  <c r="B1698" i="51"/>
  <c r="B1700" i="51"/>
  <c r="B1702" i="51"/>
  <c r="B1704" i="51"/>
  <c r="B1706" i="51"/>
  <c r="B1708" i="51"/>
  <c r="B1710" i="51"/>
  <c r="B1712" i="51"/>
  <c r="B1714" i="51"/>
  <c r="B1716" i="51"/>
  <c r="B1718" i="51"/>
  <c r="B1720" i="51"/>
  <c r="B1722" i="51"/>
  <c r="B1724" i="51"/>
  <c r="B1726" i="51"/>
  <c r="B1729" i="51"/>
  <c r="B694" i="51"/>
  <c r="B953" i="51"/>
  <c r="B1069" i="51"/>
  <c r="B1101" i="51"/>
  <c r="B1133" i="51"/>
  <c r="B1165" i="51"/>
  <c r="B1197" i="51"/>
  <c r="B1215" i="51"/>
  <c r="B1231" i="51"/>
  <c r="B1246" i="51"/>
  <c r="B1254" i="51"/>
  <c r="B1262" i="51"/>
  <c r="B1270" i="51"/>
  <c r="B1278" i="51"/>
  <c r="B1286" i="51"/>
  <c r="B1294" i="51"/>
  <c r="B1302" i="51"/>
  <c r="B1310" i="51"/>
  <c r="B1318" i="51"/>
  <c r="B1326" i="51"/>
  <c r="B1334" i="51"/>
  <c r="B1342" i="51"/>
  <c r="B1350" i="51"/>
  <c r="B1358" i="51"/>
  <c r="B1366" i="51"/>
  <c r="B1374" i="51"/>
  <c r="B1382" i="51"/>
  <c r="B1390" i="51"/>
  <c r="B1398" i="51"/>
  <c r="B1406" i="51"/>
  <c r="B1414" i="51"/>
  <c r="B1418" i="51"/>
  <c r="B1422" i="51"/>
  <c r="B1426" i="51"/>
  <c r="B1430" i="51"/>
  <c r="B1434" i="51"/>
  <c r="B1438" i="51"/>
  <c r="B1442" i="51"/>
  <c r="B1446" i="51"/>
  <c r="B1450" i="51"/>
  <c r="B1454" i="51"/>
  <c r="B1458" i="51"/>
  <c r="B1462" i="51"/>
  <c r="B1466" i="51"/>
  <c r="B1470" i="51"/>
  <c r="B1474" i="51"/>
  <c r="B1478" i="51"/>
  <c r="B1482" i="51"/>
  <c r="B1486" i="51"/>
  <c r="B1490" i="51"/>
  <c r="B1728" i="51"/>
  <c r="B973" i="51"/>
  <c r="B1141" i="51"/>
  <c r="B1235" i="51"/>
  <c r="B1272" i="51"/>
  <c r="B1304" i="51"/>
  <c r="B1336" i="51"/>
  <c r="B1368" i="51"/>
  <c r="B1400" i="51"/>
  <c r="B1423" i="51"/>
  <c r="B1439" i="51"/>
  <c r="B1455" i="51"/>
  <c r="B1471" i="51"/>
  <c r="B1487" i="51"/>
  <c r="B1497" i="51"/>
  <c r="B1505" i="51"/>
  <c r="B1513" i="51"/>
  <c r="B1521" i="51"/>
  <c r="B1529" i="51"/>
  <c r="B1537" i="51"/>
  <c r="B1545" i="51"/>
  <c r="B1553" i="51"/>
  <c r="B1561" i="51"/>
  <c r="B1569" i="51"/>
  <c r="B1577" i="51"/>
  <c r="B1585" i="51"/>
  <c r="B1593" i="51"/>
  <c r="B1601" i="51"/>
  <c r="B1609" i="51"/>
  <c r="B1617" i="51"/>
  <c r="B1625" i="51"/>
  <c r="B1633" i="51"/>
  <c r="B1641" i="51"/>
  <c r="B1649" i="51"/>
  <c r="B1657" i="51"/>
  <c r="B1665" i="51"/>
  <c r="B1673" i="51"/>
  <c r="B1681" i="51"/>
  <c r="B1689" i="51"/>
  <c r="B1697" i="51"/>
  <c r="B1705" i="51"/>
  <c r="B1713" i="51"/>
  <c r="B1721" i="51"/>
  <c r="B884" i="51"/>
  <c r="B1173" i="51"/>
  <c r="B1256" i="51"/>
  <c r="B1296" i="51"/>
  <c r="B1344" i="51"/>
  <c r="B1384" i="51"/>
  <c r="B1419" i="51"/>
  <c r="B1443" i="51"/>
  <c r="B1463" i="51"/>
  <c r="B1483" i="51"/>
  <c r="B1499" i="51"/>
  <c r="B1509" i="51"/>
  <c r="B1519" i="51"/>
  <c r="B1531" i="51"/>
  <c r="B1541" i="51"/>
  <c r="B1551" i="51"/>
  <c r="B1563" i="51"/>
  <c r="B1573" i="51"/>
  <c r="B1583" i="51"/>
  <c r="B1595" i="51"/>
  <c r="B1605" i="51"/>
  <c r="B1615" i="51"/>
  <c r="B1627" i="51"/>
  <c r="B1637" i="51"/>
  <c r="B1647" i="51"/>
  <c r="B1659" i="51"/>
  <c r="B1669" i="51"/>
  <c r="B1679" i="51"/>
  <c r="B1691" i="51"/>
  <c r="B1701" i="51"/>
  <c r="B1711" i="51"/>
  <c r="B1723"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2357" i="51"/>
  <c r="B2361" i="51"/>
  <c r="B2365" i="51"/>
  <c r="B2369" i="51"/>
  <c r="B2373" i="51"/>
  <c r="B2377" i="51"/>
  <c r="B2381" i="51"/>
  <c r="B2385" i="51"/>
  <c r="B2389" i="51"/>
  <c r="B2393" i="51"/>
  <c r="B2397" i="51"/>
  <c r="B2401" i="51"/>
  <c r="B2405" i="51"/>
  <c r="B2409" i="51"/>
  <c r="B2413" i="51"/>
  <c r="B2417" i="51"/>
  <c r="B2421" i="51"/>
  <c r="B2425" i="51"/>
  <c r="B2429" i="51"/>
  <c r="B2433" i="51"/>
  <c r="B2437" i="51"/>
  <c r="B2441" i="51"/>
  <c r="B2445" i="51"/>
  <c r="B2449" i="51"/>
  <c r="B2453" i="51"/>
  <c r="B2457" i="51"/>
  <c r="B2461" i="51"/>
  <c r="B2465" i="51"/>
  <c r="B2469" i="51"/>
  <c r="B2473" i="51"/>
  <c r="B2477" i="51"/>
  <c r="B2481" i="51"/>
  <c r="B2485" i="51"/>
  <c r="B2489" i="51"/>
  <c r="B2493" i="51"/>
  <c r="B2497" i="51"/>
  <c r="B2501" i="51"/>
  <c r="B2505" i="51"/>
  <c r="B2509" i="51"/>
  <c r="B2513" i="51"/>
  <c r="B2517" i="51"/>
  <c r="B2521" i="51"/>
  <c r="B2525" i="51"/>
  <c r="B2529" i="51"/>
  <c r="B2533" i="51"/>
  <c r="B2537" i="51"/>
  <c r="B2541" i="51"/>
  <c r="B2545" i="51"/>
  <c r="B2549" i="51"/>
  <c r="B2553" i="51"/>
  <c r="B2557" i="51"/>
  <c r="B2561" i="51"/>
  <c r="B2565" i="51"/>
  <c r="B2569" i="51"/>
  <c r="B2573" i="51"/>
  <c r="B2577" i="51"/>
  <c r="B2581" i="51"/>
  <c r="B2585" i="51"/>
  <c r="B2589" i="51"/>
  <c r="B2593" i="51"/>
  <c r="B2597" i="51"/>
  <c r="B2601" i="51"/>
  <c r="B2605" i="51"/>
  <c r="B2609" i="51"/>
  <c r="B2613" i="51"/>
  <c r="B2617" i="51"/>
  <c r="B2621" i="51"/>
  <c r="B2625" i="51"/>
  <c r="B2629" i="51"/>
  <c r="B2633" i="51"/>
  <c r="B2637" i="51"/>
  <c r="B2641" i="51"/>
  <c r="B2645" i="51"/>
  <c r="B2649" i="51"/>
  <c r="B2653" i="51"/>
  <c r="B2657" i="51"/>
  <c r="B2661" i="51"/>
  <c r="B2665" i="51"/>
  <c r="B2669" i="51"/>
  <c r="B1045" i="51"/>
  <c r="B1203" i="51"/>
  <c r="B1264" i="51"/>
  <c r="B1312" i="51"/>
  <c r="B1352" i="51"/>
  <c r="B1392" i="51"/>
  <c r="B1427" i="51"/>
  <c r="B1447" i="51"/>
  <c r="B1467" i="51"/>
  <c r="B1501" i="51"/>
  <c r="B1511" i="51"/>
  <c r="B1523" i="51"/>
  <c r="B1533" i="51"/>
  <c r="B1543" i="51"/>
  <c r="B1555" i="51"/>
  <c r="B1565" i="51"/>
  <c r="B1575" i="51"/>
  <c r="B1587" i="51"/>
  <c r="B1597" i="51"/>
  <c r="B1607" i="51"/>
  <c r="B1619" i="51"/>
  <c r="B1629" i="51"/>
  <c r="B1639" i="51"/>
  <c r="B1651" i="51"/>
  <c r="B1661" i="51"/>
  <c r="B1671" i="51"/>
  <c r="B1683" i="51"/>
  <c r="B1693" i="51"/>
  <c r="B1703" i="51"/>
  <c r="B1715" i="51"/>
  <c r="B1725" i="51"/>
  <c r="B2240" i="51"/>
  <c r="B2244" i="51"/>
  <c r="B2248" i="51"/>
  <c r="B2252" i="51"/>
  <c r="B2256" i="51"/>
  <c r="B2260" i="51"/>
  <c r="B2264" i="51"/>
  <c r="B2268" i="51"/>
  <c r="B2272" i="51"/>
  <c r="B2276" i="51"/>
  <c r="B2280" i="51"/>
  <c r="B2284" i="51"/>
  <c r="B2288" i="51"/>
  <c r="B2292" i="51"/>
  <c r="B2296" i="51"/>
  <c r="B2300" i="51"/>
  <c r="B2304" i="51"/>
  <c r="B2308" i="51"/>
  <c r="B2312" i="51"/>
  <c r="B2316" i="51"/>
  <c r="B2320" i="51"/>
  <c r="B2324" i="51"/>
  <c r="B2328" i="51"/>
  <c r="B2332" i="51"/>
  <c r="B2336" i="51"/>
  <c r="B2340" i="51"/>
  <c r="B2344" i="51"/>
  <c r="B2348" i="51"/>
  <c r="B2352"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4" i="51"/>
  <c r="B2648" i="51"/>
  <c r="B2652" i="51"/>
  <c r="B2656" i="51"/>
  <c r="B2660" i="51"/>
  <c r="B2664" i="51"/>
  <c r="B2668"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1077" i="51"/>
  <c r="B1280" i="51"/>
  <c r="B1360" i="51"/>
  <c r="B1431" i="51"/>
  <c r="B1475" i="51"/>
  <c r="B1503" i="51"/>
  <c r="B1525" i="51"/>
  <c r="B1547" i="51"/>
  <c r="B1567" i="51"/>
  <c r="B1589" i="51"/>
  <c r="B1611" i="51"/>
  <c r="B1631" i="51"/>
  <c r="B1653" i="51"/>
  <c r="B1675" i="51"/>
  <c r="B1695" i="51"/>
  <c r="B1717" i="51"/>
  <c r="B2247" i="51"/>
  <c r="B2255" i="51"/>
  <c r="B2263" i="51"/>
  <c r="B2271" i="51"/>
  <c r="B2279" i="51"/>
  <c r="B2287" i="51"/>
  <c r="B2295" i="51"/>
  <c r="B2303" i="51"/>
  <c r="B2311" i="51"/>
  <c r="B2319" i="51"/>
  <c r="B2327" i="51"/>
  <c r="B2335" i="51"/>
  <c r="B2343" i="51"/>
  <c r="B2351"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47" i="51"/>
  <c r="B2655" i="51"/>
  <c r="B2663" i="51"/>
  <c r="B2671" i="51"/>
  <c r="B3431" i="51"/>
  <c r="B3435" i="51"/>
  <c r="B3439" i="51"/>
  <c r="B3443" i="51"/>
  <c r="B3447" i="51"/>
  <c r="B3451" i="51"/>
  <c r="B3455" i="51"/>
  <c r="B3459" i="51"/>
  <c r="B3463" i="51"/>
  <c r="B3467" i="51"/>
  <c r="B3471" i="51"/>
  <c r="B3475" i="51"/>
  <c r="B3479" i="51"/>
  <c r="B3483" i="51"/>
  <c r="B3487" i="51"/>
  <c r="B3491" i="51"/>
  <c r="B3495" i="51"/>
  <c r="B3499" i="51"/>
  <c r="B3503" i="51"/>
  <c r="B3507" i="51"/>
  <c r="B3511" i="51"/>
  <c r="B3515" i="51"/>
  <c r="B3519" i="51"/>
  <c r="B3523" i="51"/>
  <c r="B1109" i="51"/>
  <c r="B1288" i="51"/>
  <c r="B1376" i="51"/>
  <c r="B1435" i="51"/>
  <c r="B1479" i="51"/>
  <c r="B1507" i="51"/>
  <c r="B1527" i="51"/>
  <c r="B1549" i="51"/>
  <c r="B1571" i="51"/>
  <c r="B1591" i="51"/>
  <c r="B1613" i="51"/>
  <c r="B1635" i="51"/>
  <c r="B1655" i="51"/>
  <c r="B1677" i="51"/>
  <c r="B1699" i="51"/>
  <c r="B1719" i="51"/>
  <c r="B2242" i="51"/>
  <c r="B2250" i="51"/>
  <c r="B2258" i="51"/>
  <c r="B2266" i="51"/>
  <c r="B2274" i="51"/>
  <c r="B2282" i="51"/>
  <c r="B2290" i="51"/>
  <c r="B2298" i="51"/>
  <c r="B2306" i="51"/>
  <c r="B2314" i="51"/>
  <c r="B2322" i="51"/>
  <c r="B2330" i="51"/>
  <c r="B2338" i="51"/>
  <c r="B2346" i="51"/>
  <c r="B2354" i="51"/>
  <c r="B2362" i="51"/>
  <c r="B2370" i="51"/>
  <c r="B2378" i="51"/>
  <c r="B2386" i="51"/>
  <c r="B2394" i="51"/>
  <c r="B2402" i="51"/>
  <c r="B2410" i="51"/>
  <c r="B2418" i="51"/>
  <c r="B2426" i="51"/>
  <c r="B2434" i="51"/>
  <c r="B2442" i="51"/>
  <c r="B2450" i="51"/>
  <c r="B2458" i="51"/>
  <c r="B2466" i="51"/>
  <c r="B2474" i="51"/>
  <c r="B2482" i="51"/>
  <c r="B2490" i="51"/>
  <c r="B2498" i="51"/>
  <c r="B2506" i="51"/>
  <c r="B2514" i="51"/>
  <c r="B2522" i="51"/>
  <c r="B2530" i="51"/>
  <c r="B2538" i="51"/>
  <c r="B2546" i="51"/>
  <c r="B551" i="51"/>
  <c r="B1219" i="51"/>
  <c r="B1320" i="51"/>
  <c r="B1408" i="51"/>
  <c r="B1451" i="51"/>
  <c r="B1493" i="51"/>
  <c r="B1515" i="51"/>
  <c r="B1535" i="51"/>
  <c r="B1557" i="51"/>
  <c r="B1579" i="51"/>
  <c r="B1599" i="51"/>
  <c r="B1621" i="51"/>
  <c r="B1643" i="51"/>
  <c r="B1663" i="51"/>
  <c r="B1685" i="51"/>
  <c r="B1707" i="51"/>
  <c r="B1727" i="51"/>
  <c r="B2243" i="51"/>
  <c r="B2251" i="51"/>
  <c r="B2259" i="51"/>
  <c r="B2267" i="51"/>
  <c r="B2275" i="51"/>
  <c r="B2283" i="51"/>
  <c r="B2291" i="51"/>
  <c r="B2299" i="51"/>
  <c r="B2307" i="51"/>
  <c r="B2315" i="51"/>
  <c r="B2323" i="51"/>
  <c r="B2331" i="51"/>
  <c r="B2339" i="51"/>
  <c r="B2347" i="51"/>
  <c r="B2355" i="51"/>
  <c r="B2363" i="51"/>
  <c r="B2371" i="51"/>
  <c r="B2379" i="51"/>
  <c r="B2387" i="51"/>
  <c r="B2395" i="51"/>
  <c r="B2403" i="51"/>
  <c r="B2411" i="51"/>
  <c r="B2419" i="51"/>
  <c r="B2427" i="51"/>
  <c r="B2435" i="51"/>
  <c r="B2443" i="51"/>
  <c r="B2451" i="51"/>
  <c r="B2459" i="51"/>
  <c r="B2467" i="51"/>
  <c r="B2475" i="51"/>
  <c r="B2483" i="51"/>
  <c r="B2491" i="51"/>
  <c r="B2499" i="51"/>
  <c r="B2507" i="51"/>
  <c r="B2515" i="51"/>
  <c r="B2523" i="51"/>
  <c r="B2531" i="51"/>
  <c r="B2539" i="51"/>
  <c r="B2547" i="51"/>
  <c r="B2555" i="51"/>
  <c r="B2563" i="51"/>
  <c r="B2571" i="51"/>
  <c r="B2579" i="51"/>
  <c r="B2587" i="51"/>
  <c r="B2595" i="51"/>
  <c r="B2603" i="51"/>
  <c r="B2611" i="51"/>
  <c r="B2619" i="51"/>
  <c r="B2627" i="51"/>
  <c r="B2635" i="51"/>
  <c r="B2643" i="51"/>
  <c r="B2651" i="51"/>
  <c r="B2659" i="51"/>
  <c r="B2667" i="51"/>
  <c r="B3433" i="51"/>
  <c r="B3437" i="51"/>
  <c r="B3441" i="51"/>
  <c r="B3445" i="51"/>
  <c r="B3449" i="51"/>
  <c r="B3453" i="51"/>
  <c r="B3457" i="51"/>
  <c r="B3461" i="51"/>
  <c r="B3465" i="51"/>
  <c r="B3469" i="51"/>
  <c r="B3473" i="51"/>
  <c r="B3477" i="51"/>
  <c r="B3481" i="51"/>
  <c r="B3485" i="51"/>
  <c r="B3489" i="51"/>
  <c r="B1328" i="51"/>
  <c r="B1517" i="51"/>
  <c r="B1603" i="51"/>
  <c r="B1687" i="51"/>
  <c r="B2262" i="51"/>
  <c r="B2294" i="51"/>
  <c r="B2326" i="51"/>
  <c r="B2358" i="51"/>
  <c r="B2390" i="51"/>
  <c r="B2422" i="51"/>
  <c r="B2454" i="51"/>
  <c r="B2486" i="51"/>
  <c r="B2518" i="51"/>
  <c r="B2554" i="51"/>
  <c r="B2570" i="51"/>
  <c r="B2586" i="51"/>
  <c r="B2602" i="51"/>
  <c r="B2618" i="51"/>
  <c r="B2634" i="51"/>
  <c r="B2650" i="51"/>
  <c r="B2666" i="51"/>
  <c r="B3434" i="51"/>
  <c r="B3442" i="51"/>
  <c r="B3450" i="51"/>
  <c r="B3458" i="51"/>
  <c r="B3466" i="51"/>
  <c r="B3474" i="51"/>
  <c r="B3482" i="51"/>
  <c r="B3490" i="51"/>
  <c r="B3496" i="51"/>
  <c r="B3498" i="51"/>
  <c r="B3505" i="51"/>
  <c r="B3512" i="51"/>
  <c r="B3514" i="51"/>
  <c r="B3521" i="51"/>
  <c r="B3526" i="51"/>
  <c r="B3446" i="51"/>
  <c r="B3462" i="51"/>
  <c r="B3478" i="51"/>
  <c r="B3504" i="51"/>
  <c r="B3522" i="51"/>
  <c r="B3528" i="51"/>
  <c r="B1415" i="51"/>
  <c r="B1539" i="51"/>
  <c r="B1623" i="51"/>
  <c r="B1709" i="51"/>
  <c r="B2254" i="51"/>
  <c r="B2286" i="51"/>
  <c r="B2318" i="51"/>
  <c r="B2350" i="51"/>
  <c r="B2382" i="51"/>
  <c r="B2414" i="51"/>
  <c r="B2446" i="51"/>
  <c r="B2478" i="51"/>
  <c r="B2510" i="51"/>
  <c r="B2542" i="51"/>
  <c r="B2550" i="51"/>
  <c r="B2566" i="51"/>
  <c r="B2582" i="51"/>
  <c r="B2598" i="51"/>
  <c r="B2614" i="51"/>
  <c r="B2630" i="51"/>
  <c r="B2646" i="51"/>
  <c r="B2662" i="51"/>
  <c r="B3432" i="51"/>
  <c r="B3440" i="51"/>
  <c r="B3448" i="51"/>
  <c r="B3456" i="51"/>
  <c r="B3464" i="51"/>
  <c r="B3472" i="51"/>
  <c r="B3480" i="51"/>
  <c r="B3488" i="51"/>
  <c r="B3493" i="51"/>
  <c r="B3500" i="51"/>
  <c r="B3502" i="51"/>
  <c r="B3509" i="51"/>
  <c r="B3516" i="51"/>
  <c r="B3518" i="51"/>
  <c r="B3525"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3933" i="51"/>
  <c r="B3934" i="51"/>
  <c r="B3935" i="51"/>
  <c r="B3936" i="51"/>
  <c r="B3937" i="51"/>
  <c r="B3938" i="51"/>
  <c r="B3939" i="51"/>
  <c r="B3940" i="51"/>
  <c r="B3941" i="51"/>
  <c r="B3942" i="51"/>
  <c r="B3943" i="51"/>
  <c r="B3944" i="51"/>
  <c r="B3945" i="51"/>
  <c r="B3946" i="51"/>
  <c r="B3947" i="51"/>
  <c r="B3948" i="51"/>
  <c r="B3949" i="51"/>
  <c r="B3950" i="51"/>
  <c r="B3951" i="51"/>
  <c r="B3952" i="51"/>
  <c r="B3953" i="51"/>
  <c r="B3954" i="51"/>
  <c r="B3955" i="51"/>
  <c r="B3956" i="51"/>
  <c r="B3957" i="51"/>
  <c r="B3958" i="51"/>
  <c r="B3959" i="51"/>
  <c r="B3960" i="51"/>
  <c r="B3961" i="51"/>
  <c r="B3962" i="51"/>
  <c r="B3963" i="51"/>
  <c r="B3964" i="51"/>
  <c r="B3965" i="51"/>
  <c r="B3966" i="51"/>
  <c r="B3967" i="51"/>
  <c r="B3968" i="51"/>
  <c r="B3969" i="51"/>
  <c r="B3970" i="51"/>
  <c r="B3971" i="51"/>
  <c r="B3972" i="51"/>
  <c r="B3973" i="51"/>
  <c r="B3974" i="51"/>
  <c r="B3975" i="51"/>
  <c r="B3976" i="51"/>
  <c r="B3977" i="51"/>
  <c r="B3978" i="51"/>
  <c r="B3979" i="51"/>
  <c r="B3980" i="51"/>
  <c r="B3981" i="51"/>
  <c r="B3982" i="51"/>
  <c r="B3983" i="51"/>
  <c r="B3984" i="51"/>
  <c r="B3985" i="51"/>
  <c r="B3986" i="51"/>
  <c r="B3987" i="51"/>
  <c r="B3988" i="51"/>
  <c r="B3989" i="51"/>
  <c r="B3990" i="51"/>
  <c r="B3991" i="51"/>
  <c r="B3992" i="51"/>
  <c r="B3993" i="51"/>
  <c r="B3994" i="51"/>
  <c r="B3995" i="51"/>
  <c r="B3996" i="51"/>
  <c r="B3997" i="51"/>
  <c r="B3998" i="51"/>
  <c r="B3999" i="51"/>
  <c r="B4000" i="51"/>
  <c r="B4001" i="51"/>
  <c r="B4002" i="51"/>
  <c r="B4003" i="51"/>
  <c r="B4004" i="51"/>
  <c r="B4005" i="51"/>
  <c r="B4006" i="51"/>
  <c r="B4007" i="51"/>
  <c r="B4008" i="51"/>
  <c r="B4009" i="51"/>
  <c r="B4010" i="51"/>
  <c r="B4011" i="51"/>
  <c r="B4012" i="51"/>
  <c r="B4013" i="51"/>
  <c r="B4014" i="51"/>
  <c r="B4015" i="51"/>
  <c r="B4016" i="51"/>
  <c r="B4017" i="51"/>
  <c r="B4018" i="51"/>
  <c r="B4019" i="51"/>
  <c r="B4020" i="51"/>
  <c r="B4021" i="51"/>
  <c r="B4022" i="51"/>
  <c r="B4023" i="51"/>
  <c r="B4024" i="51"/>
  <c r="B4025" i="51"/>
  <c r="B4026" i="51"/>
  <c r="B4027" i="51"/>
  <c r="B4028" i="51"/>
  <c r="B4029" i="51"/>
  <c r="B4030" i="51"/>
  <c r="B4031" i="51"/>
  <c r="B4032" i="51"/>
  <c r="B4033" i="51"/>
  <c r="B4034" i="51"/>
  <c r="B4035" i="51"/>
  <c r="B4036" i="51"/>
  <c r="B4037" i="51"/>
  <c r="B4038" i="51"/>
  <c r="B4039" i="51"/>
  <c r="B4040" i="51"/>
  <c r="B4041" i="51"/>
  <c r="B4042" i="51"/>
  <c r="B4043" i="51"/>
  <c r="B4044" i="51"/>
  <c r="B4045" i="51"/>
  <c r="B4046" i="51"/>
  <c r="B4047" i="51"/>
  <c r="B4048" i="51"/>
  <c r="B4049" i="51"/>
  <c r="B4050" i="51"/>
  <c r="B4051" i="51"/>
  <c r="B4052" i="51"/>
  <c r="B4053" i="51"/>
  <c r="B4054" i="51"/>
  <c r="B4055" i="51"/>
  <c r="B4056" i="51"/>
  <c r="B4057" i="51"/>
  <c r="B4058" i="51"/>
  <c r="B4059" i="51"/>
  <c r="B4060" i="51"/>
  <c r="B4061" i="51"/>
  <c r="B4062" i="51"/>
  <c r="B4063" i="51"/>
  <c r="B4064" i="51"/>
  <c r="B4065" i="51"/>
  <c r="B4066" i="51"/>
  <c r="B4067" i="51"/>
  <c r="B4068" i="51"/>
  <c r="B4069" i="51"/>
  <c r="B4070" i="51"/>
  <c r="B4071" i="51"/>
  <c r="B4072" i="51"/>
  <c r="B4073" i="51"/>
  <c r="B4074" i="51"/>
  <c r="B4075" i="51"/>
  <c r="B4076" i="51"/>
  <c r="B4077" i="51"/>
  <c r="B4078" i="51"/>
  <c r="B4079" i="51"/>
  <c r="B4080" i="51"/>
  <c r="B4081" i="51"/>
  <c r="B4082" i="51"/>
  <c r="B4083" i="51"/>
  <c r="B4084" i="51"/>
  <c r="B4085" i="51"/>
  <c r="B4086" i="51"/>
  <c r="B4087" i="51"/>
  <c r="B4088" i="51"/>
  <c r="B4089" i="51"/>
  <c r="B4090" i="51"/>
  <c r="B4091" i="51"/>
  <c r="B4092" i="51"/>
  <c r="B4093" i="51"/>
  <c r="B4094" i="51"/>
  <c r="B4095" i="51"/>
  <c r="B4096" i="51"/>
  <c r="B4097" i="51"/>
  <c r="B4098" i="51"/>
  <c r="B4099" i="51"/>
  <c r="B4100" i="51"/>
  <c r="B4101" i="51"/>
  <c r="B4102" i="51"/>
  <c r="B4103" i="51"/>
  <c r="B4104" i="51"/>
  <c r="B4105" i="51"/>
  <c r="B4106" i="51"/>
  <c r="B4107" i="51"/>
  <c r="B4108" i="51"/>
  <c r="B4109" i="51"/>
  <c r="B4110" i="51"/>
  <c r="B4111" i="51"/>
  <c r="B4112" i="51"/>
  <c r="B4113" i="51"/>
  <c r="B4114" i="51"/>
  <c r="B4115" i="51"/>
  <c r="B4116" i="51"/>
  <c r="B4117" i="51"/>
  <c r="B4118" i="51"/>
  <c r="B4119" i="51"/>
  <c r="B4120" i="51"/>
  <c r="B4121" i="51"/>
  <c r="B4122" i="51"/>
  <c r="B4123" i="51"/>
  <c r="B4124" i="51"/>
  <c r="B4125" i="51"/>
  <c r="B4126" i="51"/>
  <c r="B4127" i="51"/>
  <c r="B4128" i="51"/>
  <c r="B4129" i="51"/>
  <c r="B4130" i="51"/>
  <c r="B4131" i="51"/>
  <c r="B4132" i="51"/>
  <c r="B4133" i="51"/>
  <c r="B4134" i="51"/>
  <c r="B4135" i="51"/>
  <c r="B4136" i="51"/>
  <c r="B4137" i="51"/>
  <c r="B4138" i="51"/>
  <c r="B4139" i="51"/>
  <c r="B4140" i="51"/>
  <c r="B4141" i="51"/>
  <c r="B4142" i="51"/>
  <c r="B4143" i="51"/>
  <c r="B4144" i="51"/>
  <c r="B4145" i="51"/>
  <c r="B4146" i="51"/>
  <c r="B4147" i="51"/>
  <c r="B4148" i="51"/>
  <c r="B4149" i="51"/>
  <c r="B4150" i="51"/>
  <c r="B4151" i="51"/>
  <c r="B4152" i="51"/>
  <c r="B4153" i="51"/>
  <c r="B4154" i="51"/>
  <c r="B4155" i="51"/>
  <c r="B4156" i="51"/>
  <c r="B4157" i="51"/>
  <c r="B4158" i="51"/>
  <c r="B4159" i="51"/>
  <c r="B4160" i="51"/>
  <c r="B4161" i="51"/>
  <c r="B4162" i="51"/>
  <c r="B4163" i="51"/>
  <c r="B4164" i="51"/>
  <c r="B4165" i="51"/>
  <c r="B4166" i="51"/>
  <c r="B4167" i="51"/>
  <c r="B4168" i="51"/>
  <c r="B4169" i="51"/>
  <c r="B4170" i="51"/>
  <c r="B4171" i="51"/>
  <c r="B4172" i="51"/>
  <c r="B4173" i="51"/>
  <c r="B4174" i="51"/>
  <c r="B4175" i="51"/>
  <c r="B4176" i="51"/>
  <c r="B4177" i="51"/>
  <c r="B4178" i="51"/>
  <c r="B4179" i="51"/>
  <c r="B4180" i="51"/>
  <c r="B4181" i="51"/>
  <c r="B4182" i="51"/>
  <c r="B4183" i="51"/>
  <c r="B4184" i="51"/>
  <c r="B4185" i="51"/>
  <c r="B4186" i="51"/>
  <c r="B4187" i="51"/>
  <c r="B4188" i="51"/>
  <c r="B4189" i="51"/>
  <c r="B4190" i="51"/>
  <c r="B4191" i="51"/>
  <c r="B4192" i="51"/>
  <c r="B4193" i="51"/>
  <c r="B4194" i="51"/>
  <c r="B4195" i="51"/>
  <c r="B4196" i="51"/>
  <c r="B4197" i="51"/>
  <c r="B4198" i="51"/>
  <c r="B4199" i="51"/>
  <c r="B4200" i="51"/>
  <c r="B4201" i="51"/>
  <c r="B4202" i="51"/>
  <c r="B4203" i="51"/>
  <c r="B4204" i="51"/>
  <c r="B4205" i="51"/>
  <c r="B4206" i="51"/>
  <c r="B4207" i="51"/>
  <c r="B4208" i="51"/>
  <c r="B4209" i="51"/>
  <c r="B4210" i="51"/>
  <c r="B4211" i="51"/>
  <c r="B4212" i="51"/>
  <c r="B4213" i="51"/>
  <c r="B4214" i="51"/>
  <c r="B4215" i="51"/>
  <c r="B4216" i="51"/>
  <c r="B4217" i="51"/>
  <c r="B4218" i="51"/>
  <c r="B4219" i="51"/>
  <c r="B4220" i="51"/>
  <c r="B4221" i="51"/>
  <c r="B4222" i="51"/>
  <c r="B4223" i="51"/>
  <c r="B4224" i="51"/>
  <c r="B4225" i="51"/>
  <c r="B4226" i="51"/>
  <c r="B4227" i="51"/>
  <c r="B4228" i="51"/>
  <c r="B4229" i="51"/>
  <c r="B4230" i="51"/>
  <c r="B4231" i="51"/>
  <c r="B4232" i="51"/>
  <c r="B4233" i="51"/>
  <c r="B4234" i="51"/>
  <c r="B4235" i="51"/>
  <c r="B4236" i="51"/>
  <c r="B4237" i="51"/>
  <c r="B4238" i="51"/>
  <c r="B4239" i="51"/>
  <c r="B4240" i="51"/>
  <c r="B4241" i="51"/>
  <c r="B4242" i="51"/>
  <c r="B4243" i="51"/>
  <c r="B4244" i="51"/>
  <c r="B4245" i="51"/>
  <c r="B4246" i="51"/>
  <c r="B4247" i="51"/>
  <c r="B4248" i="51"/>
  <c r="B4249" i="51"/>
  <c r="B4250" i="51"/>
  <c r="B4251" i="51"/>
  <c r="B4252" i="51"/>
  <c r="B4253" i="51"/>
  <c r="B4254" i="51"/>
  <c r="B4255" i="51"/>
  <c r="B4256" i="51"/>
  <c r="B4257" i="51"/>
  <c r="B4258" i="51"/>
  <c r="B4259" i="51"/>
  <c r="B4260" i="51"/>
  <c r="B4261" i="51"/>
  <c r="B4262" i="51"/>
  <c r="B4263" i="51"/>
  <c r="B4264" i="51"/>
  <c r="B4265" i="51"/>
  <c r="B4266" i="51"/>
  <c r="B4267" i="51"/>
  <c r="B4268" i="51"/>
  <c r="B4269" i="51"/>
  <c r="B4270" i="51"/>
  <c r="B4271" i="51"/>
  <c r="B4272" i="51"/>
  <c r="B4273" i="51"/>
  <c r="B4274" i="51"/>
  <c r="B4275" i="51"/>
  <c r="B4276" i="51"/>
  <c r="B4277" i="51"/>
  <c r="B4278" i="51"/>
  <c r="B4279" i="51"/>
  <c r="B4280" i="51"/>
  <c r="B4281" i="51"/>
  <c r="B4282" i="51"/>
  <c r="B4283" i="51"/>
  <c r="B4284" i="51"/>
  <c r="B4285" i="51"/>
  <c r="B4286" i="51"/>
  <c r="B4287" i="51"/>
  <c r="B4288" i="51"/>
  <c r="B4289" i="51"/>
  <c r="B4290" i="51"/>
  <c r="B4291" i="51"/>
  <c r="B4292" i="51"/>
  <c r="B4293" i="51"/>
  <c r="B4294" i="51"/>
  <c r="B4295" i="51"/>
  <c r="B4296" i="51"/>
  <c r="B4297" i="51"/>
  <c r="B4298" i="51"/>
  <c r="B4299" i="51"/>
  <c r="B4300" i="51"/>
  <c r="B4301" i="51"/>
  <c r="B4302" i="51"/>
  <c r="B4303" i="51"/>
  <c r="B4304" i="51"/>
  <c r="B4305" i="51"/>
  <c r="B4306" i="51"/>
  <c r="B4307" i="51"/>
  <c r="B4308" i="51"/>
  <c r="B4309" i="51"/>
  <c r="B4310" i="51"/>
  <c r="B4311" i="51"/>
  <c r="B4312" i="51"/>
  <c r="B4313" i="51"/>
  <c r="B4314" i="51"/>
  <c r="B4315" i="51"/>
  <c r="B4316" i="51"/>
  <c r="B4317" i="51"/>
  <c r="B4318" i="51"/>
  <c r="B4319" i="51"/>
  <c r="B4320" i="51"/>
  <c r="B4321" i="51"/>
  <c r="B4322" i="51"/>
  <c r="B4323" i="51"/>
  <c r="B4324" i="51"/>
  <c r="B4325" i="51"/>
  <c r="B4326" i="51"/>
  <c r="B4327" i="51"/>
  <c r="B4328" i="51"/>
  <c r="B4329" i="51"/>
  <c r="B4330" i="51"/>
  <c r="B4331" i="51"/>
  <c r="B4332" i="51"/>
  <c r="B4333" i="51"/>
  <c r="B4334" i="51"/>
  <c r="B4335" i="51"/>
  <c r="B4336" i="51"/>
  <c r="B4337" i="51"/>
  <c r="B4338" i="51"/>
  <c r="B4339" i="51"/>
  <c r="B4340" i="51"/>
  <c r="B4341" i="51"/>
  <c r="B4342" i="51"/>
  <c r="B4343" i="51"/>
  <c r="B4344" i="51"/>
  <c r="B4345" i="51"/>
  <c r="B4346" i="51"/>
  <c r="B4347" i="51"/>
  <c r="B4348" i="51"/>
  <c r="B4349" i="51"/>
  <c r="B4350" i="51"/>
  <c r="B4351" i="51"/>
  <c r="B4352" i="51"/>
  <c r="B4353" i="51"/>
  <c r="B4354" i="51"/>
  <c r="B4355" i="51"/>
  <c r="B4356" i="51"/>
  <c r="B4357" i="51"/>
  <c r="B4358" i="51"/>
  <c r="B4359" i="51"/>
  <c r="B4360" i="51"/>
  <c r="B4361" i="51"/>
  <c r="B4362" i="51"/>
  <c r="B4363" i="51"/>
  <c r="B4364" i="51"/>
  <c r="B4365" i="51"/>
  <c r="B4366" i="51"/>
  <c r="B4367" i="51"/>
  <c r="B4368" i="51"/>
  <c r="B4369" i="51"/>
  <c r="B4370" i="51"/>
  <c r="B4371" i="51"/>
  <c r="B4372" i="51"/>
  <c r="B4373" i="51"/>
  <c r="B4374" i="51"/>
  <c r="B4375" i="51"/>
  <c r="B4376" i="51"/>
  <c r="B4377" i="51"/>
  <c r="B4378" i="51"/>
  <c r="B4379" i="51"/>
  <c r="B4380" i="51"/>
  <c r="B4381" i="51"/>
  <c r="B4382" i="51"/>
  <c r="B4383" i="51"/>
  <c r="B4384" i="51"/>
  <c r="B4385" i="51"/>
  <c r="B4386" i="51"/>
  <c r="B4387" i="51"/>
  <c r="B4388" i="51"/>
  <c r="B4389" i="51"/>
  <c r="B4390" i="51"/>
  <c r="B4391" i="51"/>
  <c r="B4392" i="51"/>
  <c r="B4393" i="51"/>
  <c r="B4394" i="51"/>
  <c r="B4395" i="51"/>
  <c r="B4396" i="51"/>
  <c r="B4397" i="51"/>
  <c r="B4398" i="51"/>
  <c r="B4399" i="51"/>
  <c r="B4400" i="51"/>
  <c r="B4401" i="51"/>
  <c r="B4402" i="51"/>
  <c r="B4403" i="51"/>
  <c r="B4404" i="51"/>
  <c r="B4405" i="51"/>
  <c r="B4406" i="51"/>
  <c r="B4407" i="51"/>
  <c r="B4408" i="51"/>
  <c r="B4409" i="51"/>
  <c r="B4410" i="51"/>
  <c r="B4411" i="51"/>
  <c r="B4412" i="51"/>
  <c r="B4413" i="51"/>
  <c r="B4414" i="51"/>
  <c r="B4415" i="51"/>
  <c r="B4416" i="51"/>
  <c r="B4417" i="51"/>
  <c r="B4418" i="51"/>
  <c r="B4419" i="51"/>
  <c r="B4420" i="51"/>
  <c r="B4421" i="51"/>
  <c r="B4422" i="51"/>
  <c r="B4423" i="51"/>
  <c r="B4424" i="51"/>
  <c r="B4425" i="51"/>
  <c r="B4426" i="51"/>
  <c r="B4427" i="51"/>
  <c r="B4428" i="51"/>
  <c r="B4429" i="51"/>
  <c r="B4430" i="51"/>
  <c r="B4431" i="51"/>
  <c r="B4432" i="51"/>
  <c r="B4433" i="51"/>
  <c r="B4434" i="51"/>
  <c r="B4435" i="51"/>
  <c r="B4436" i="51"/>
  <c r="B4437" i="51"/>
  <c r="B4438" i="51"/>
  <c r="B4439" i="51"/>
  <c r="B4440" i="51"/>
  <c r="B4441" i="51"/>
  <c r="B4442" i="51"/>
  <c r="B4443" i="51"/>
  <c r="B4444" i="51"/>
  <c r="B4445" i="51"/>
  <c r="B4446" i="51"/>
  <c r="B4447" i="51"/>
  <c r="B4448" i="51"/>
  <c r="B4449" i="51"/>
  <c r="B4450" i="51"/>
  <c r="B4451" i="51"/>
  <c r="B4452" i="51"/>
  <c r="B4453" i="51"/>
  <c r="B4454" i="51"/>
  <c r="B4455" i="51"/>
  <c r="B4456" i="51"/>
  <c r="B4457" i="51"/>
  <c r="B4458" i="51"/>
  <c r="B4459" i="51"/>
  <c r="B4460" i="51"/>
  <c r="B4461" i="51"/>
  <c r="B4462" i="51"/>
  <c r="B4463" i="51"/>
  <c r="B4464" i="51"/>
  <c r="B4465" i="51"/>
  <c r="B4466" i="51"/>
  <c r="B4467" i="51"/>
  <c r="B4468" i="51"/>
  <c r="B4469" i="51"/>
  <c r="B4470" i="51"/>
  <c r="B4471" i="51"/>
  <c r="B4472" i="51"/>
  <c r="B4473" i="51"/>
  <c r="B4474" i="51"/>
  <c r="B4475" i="51"/>
  <c r="B4476" i="51"/>
  <c r="B4477" i="51"/>
  <c r="B4478" i="51"/>
  <c r="B4479" i="51"/>
  <c r="B4480" i="51"/>
  <c r="B4481" i="51"/>
  <c r="B4482" i="51"/>
  <c r="B4483" i="51"/>
  <c r="B4484" i="51"/>
  <c r="B4485" i="51"/>
  <c r="B4486" i="51"/>
  <c r="B4487" i="51"/>
  <c r="B4488" i="51"/>
  <c r="B4489" i="51"/>
  <c r="B4490" i="51"/>
  <c r="B4491" i="51"/>
  <c r="B4492" i="51"/>
  <c r="B4493" i="51"/>
  <c r="B4494" i="51"/>
  <c r="B4495" i="51"/>
  <c r="B4496" i="51"/>
  <c r="B4497" i="51"/>
  <c r="B4498" i="51"/>
  <c r="B4499" i="51"/>
  <c r="B4500" i="51"/>
  <c r="B2" i="51"/>
  <c r="B3438" i="51"/>
  <c r="B3454" i="51"/>
  <c r="B3470" i="51"/>
  <c r="B3486" i="51"/>
  <c r="B3497" i="51"/>
  <c r="B3506" i="51"/>
  <c r="B3513" i="51"/>
  <c r="B3520" i="51"/>
  <c r="B726" i="51"/>
  <c r="B1459" i="51"/>
  <c r="B1559" i="51"/>
  <c r="B1645" i="51"/>
  <c r="B2246" i="51"/>
  <c r="B2278" i="51"/>
  <c r="B2310" i="51"/>
  <c r="B2342" i="51"/>
  <c r="B2374" i="51"/>
  <c r="B2406" i="51"/>
  <c r="B2438" i="51"/>
  <c r="B2470" i="51"/>
  <c r="B2502" i="51"/>
  <c r="B2534" i="51"/>
  <c r="B2562" i="51"/>
  <c r="B2578" i="51"/>
  <c r="B2594" i="51"/>
  <c r="B2610" i="51"/>
  <c r="B2626" i="51"/>
  <c r="B2642" i="51"/>
  <c r="B2658" i="51"/>
  <c r="B3524" i="51"/>
  <c r="B3517" i="51"/>
  <c r="B3510" i="51"/>
  <c r="B3476" i="51"/>
  <c r="B3444" i="51"/>
  <c r="B2622" i="51"/>
  <c r="B2558" i="51"/>
  <c r="B2526" i="51"/>
  <c r="B2398" i="51"/>
  <c r="B2270" i="51"/>
  <c r="B1581" i="51"/>
  <c r="E641" i="55" l="1"/>
  <c r="E640" i="55"/>
  <c r="P640" i="55" s="1"/>
  <c r="E639" i="55"/>
  <c r="E638" i="55"/>
  <c r="P638" i="55" s="1"/>
  <c r="E635" i="55"/>
  <c r="E634" i="55"/>
  <c r="P634" i="55" s="1"/>
  <c r="E633" i="55"/>
  <c r="E632" i="55"/>
  <c r="P632" i="55" s="1"/>
  <c r="E631" i="55"/>
  <c r="E630" i="55"/>
  <c r="P630" i="55" s="1"/>
  <c r="E629" i="55"/>
  <c r="E628" i="55"/>
  <c r="P628" i="55" s="1"/>
  <c r="E627" i="55"/>
  <c r="E626" i="55"/>
  <c r="P626" i="55" s="1"/>
  <c r="E625" i="55"/>
  <c r="E624" i="55"/>
  <c r="P624" i="55" s="1"/>
  <c r="E623" i="55"/>
  <c r="E622" i="55"/>
  <c r="P622" i="55" s="1"/>
  <c r="E621" i="55"/>
  <c r="E620" i="55"/>
  <c r="P620" i="55" s="1"/>
  <c r="E617" i="55"/>
  <c r="E616" i="55"/>
  <c r="P616" i="55" s="1"/>
  <c r="E615" i="55"/>
  <c r="E614" i="55"/>
  <c r="P614" i="55" s="1"/>
  <c r="E613" i="55"/>
  <c r="E612" i="55"/>
  <c r="P612" i="55" s="1"/>
  <c r="E611" i="55"/>
  <c r="E610" i="55"/>
  <c r="P610" i="55" s="1"/>
  <c r="E609" i="55"/>
  <c r="E608" i="55"/>
  <c r="P608" i="55" s="1"/>
  <c r="E605" i="55"/>
  <c r="E604" i="55"/>
  <c r="P604" i="55" s="1"/>
  <c r="E603" i="55"/>
  <c r="E602" i="55"/>
  <c r="P602" i="55" s="1"/>
  <c r="E601" i="55"/>
  <c r="E600" i="55"/>
  <c r="P600" i="55" s="1"/>
  <c r="E599" i="55"/>
  <c r="E598" i="55"/>
  <c r="P598" i="55" s="1"/>
  <c r="E597" i="55"/>
  <c r="E596" i="55"/>
  <c r="P596" i="55" s="1"/>
  <c r="E595" i="55"/>
  <c r="E594" i="55"/>
  <c r="P594" i="55" s="1"/>
  <c r="E593" i="55"/>
  <c r="E592" i="55"/>
  <c r="P592" i="55" s="1"/>
  <c r="E591" i="55"/>
  <c r="E588" i="55"/>
  <c r="P588" i="55" s="1"/>
  <c r="E587" i="55"/>
  <c r="E586" i="55"/>
  <c r="P586" i="55" s="1"/>
  <c r="E585" i="55"/>
  <c r="E584" i="55"/>
  <c r="P584" i="55" s="1"/>
  <c r="E583" i="55"/>
  <c r="E582" i="55"/>
  <c r="P582" i="55" s="1"/>
  <c r="E581" i="55"/>
  <c r="E580" i="55"/>
  <c r="P580" i="55" s="1"/>
  <c r="E579" i="55"/>
  <c r="E578" i="55"/>
  <c r="P578" i="55" s="1"/>
  <c r="E577" i="55"/>
  <c r="E576" i="55"/>
  <c r="P576" i="55" s="1"/>
  <c r="E575" i="55"/>
  <c r="E572" i="55"/>
  <c r="P572" i="55" s="1"/>
  <c r="E571" i="55"/>
  <c r="E570" i="55"/>
  <c r="P570" i="55" s="1"/>
  <c r="E567" i="55"/>
  <c r="E566" i="55"/>
  <c r="P566" i="55" s="1"/>
  <c r="E565" i="55"/>
  <c r="E564" i="55"/>
  <c r="P564" i="55" s="1"/>
  <c r="E561" i="55"/>
  <c r="E560" i="55"/>
  <c r="P560" i="55" s="1"/>
  <c r="E559" i="55"/>
  <c r="E558" i="55"/>
  <c r="P558" i="55" s="1"/>
  <c r="E555" i="55"/>
  <c r="E554" i="55"/>
  <c r="P554" i="55" s="1"/>
  <c r="E553" i="55"/>
  <c r="E552" i="55"/>
  <c r="P552" i="55" s="1"/>
  <c r="E551" i="55"/>
  <c r="E550" i="55"/>
  <c r="P550" i="55" s="1"/>
  <c r="E549" i="55"/>
  <c r="E546" i="55"/>
  <c r="P546" i="55" s="1"/>
  <c r="E545" i="55"/>
  <c r="E544" i="55"/>
  <c r="P544" i="55" s="1"/>
  <c r="E543" i="55"/>
  <c r="E542" i="55"/>
  <c r="P542" i="55" s="1"/>
  <c r="E541" i="55"/>
  <c r="E540" i="55"/>
  <c r="P540" i="55" s="1"/>
  <c r="E539" i="55"/>
  <c r="E538" i="55"/>
  <c r="P538" i="55" s="1"/>
  <c r="E537" i="55"/>
  <c r="E536" i="55"/>
  <c r="P536" i="55" s="1"/>
  <c r="E535" i="55"/>
  <c r="E534" i="55"/>
  <c r="P534" i="55" s="1"/>
  <c r="E531" i="55"/>
  <c r="E528" i="55"/>
  <c r="P528" i="55" s="1"/>
  <c r="E525" i="55"/>
  <c r="E522" i="55"/>
  <c r="P522" i="55" s="1"/>
  <c r="E519" i="55"/>
  <c r="E518" i="55"/>
  <c r="P518" i="55" s="1"/>
  <c r="E517" i="55"/>
  <c r="E516" i="55"/>
  <c r="P516" i="55" s="1"/>
  <c r="E515" i="55"/>
  <c r="E514" i="55"/>
  <c r="P514" i="55" s="1"/>
  <c r="E513" i="55"/>
  <c r="E512" i="55"/>
  <c r="P512" i="55" s="1"/>
  <c r="E511" i="55"/>
  <c r="E510" i="55"/>
  <c r="P510" i="55" s="1"/>
  <c r="E507" i="55"/>
  <c r="E506" i="55"/>
  <c r="P506" i="55" s="1"/>
  <c r="E505" i="55"/>
  <c r="E502" i="55"/>
  <c r="P502" i="55" s="1"/>
  <c r="E501" i="55"/>
  <c r="E500" i="55"/>
  <c r="P500" i="55" s="1"/>
  <c r="E499" i="55"/>
  <c r="E498" i="55"/>
  <c r="E495" i="55"/>
  <c r="E494" i="55"/>
  <c r="P494" i="55" s="1"/>
  <c r="E493" i="55"/>
  <c r="E492" i="55"/>
  <c r="P492" i="55" s="1"/>
  <c r="E489" i="55"/>
  <c r="E488" i="55"/>
  <c r="P488" i="55" s="1"/>
  <c r="E487" i="55"/>
  <c r="E484" i="55"/>
  <c r="P484" i="55" s="1"/>
  <c r="E483" i="55"/>
  <c r="E482" i="55"/>
  <c r="P482" i="55" s="1"/>
  <c r="E481" i="55"/>
  <c r="E480" i="55"/>
  <c r="P480" i="55" s="1"/>
  <c r="E479" i="55"/>
  <c r="E478" i="55"/>
  <c r="P478" i="55" s="1"/>
  <c r="E477" i="55"/>
  <c r="E476" i="55"/>
  <c r="P476" i="55" s="1"/>
  <c r="E475" i="55"/>
  <c r="E474" i="55"/>
  <c r="P474" i="55" s="1"/>
  <c r="E471" i="55"/>
  <c r="E468" i="55"/>
  <c r="P468" i="55" s="1"/>
  <c r="E465" i="55"/>
  <c r="E462" i="55"/>
  <c r="P462" i="55" s="1"/>
  <c r="E459" i="55"/>
  <c r="E458" i="55"/>
  <c r="P458" i="55" s="1"/>
  <c r="E455" i="55"/>
  <c r="E454" i="55"/>
  <c r="P454" i="55" s="1"/>
  <c r="E453" i="55"/>
  <c r="E452" i="55"/>
  <c r="P452" i="55" s="1"/>
  <c r="E451" i="55"/>
  <c r="E448" i="55"/>
  <c r="P448" i="55" s="1"/>
  <c r="E447" i="55"/>
  <c r="E446" i="55"/>
  <c r="P446" i="55" s="1"/>
  <c r="E445" i="55"/>
  <c r="E444" i="55"/>
  <c r="P444" i="55" s="1"/>
  <c r="E441" i="55"/>
  <c r="E440" i="55"/>
  <c r="P440" i="55" s="1"/>
  <c r="E439" i="55"/>
  <c r="E438" i="55"/>
  <c r="P438" i="55" s="1"/>
  <c r="E437" i="55"/>
  <c r="E436" i="55"/>
  <c r="P436" i="55" s="1"/>
  <c r="E435" i="55"/>
  <c r="E434" i="55"/>
  <c r="P434" i="55" s="1"/>
  <c r="E433" i="55"/>
  <c r="E432" i="55"/>
  <c r="P432" i="55" s="1"/>
  <c r="E429" i="55"/>
  <c r="E428" i="55"/>
  <c r="P428" i="55" s="1"/>
  <c r="E427" i="55"/>
  <c r="E426" i="55"/>
  <c r="E425" i="55"/>
  <c r="E422" i="55"/>
  <c r="P422" i="55" s="1"/>
  <c r="E421" i="55"/>
  <c r="E420" i="55"/>
  <c r="P420" i="55" s="1"/>
  <c r="E419" i="55"/>
  <c r="E418" i="55"/>
  <c r="P418" i="55" s="1"/>
  <c r="E417" i="55"/>
  <c r="E416" i="55"/>
  <c r="P416" i="55" s="1"/>
  <c r="E415" i="55"/>
  <c r="E414" i="55"/>
  <c r="P414" i="55" s="1"/>
  <c r="E413" i="55"/>
  <c r="E412" i="55"/>
  <c r="P412" i="55" s="1"/>
  <c r="E411" i="55"/>
  <c r="E410" i="55"/>
  <c r="P410" i="55" s="1"/>
  <c r="E407" i="55"/>
  <c r="E406" i="55"/>
  <c r="P406" i="55" s="1"/>
  <c r="E405" i="55"/>
  <c r="E404" i="55"/>
  <c r="P404" i="55" s="1"/>
  <c r="E403" i="55"/>
  <c r="E400" i="55"/>
  <c r="P400" i="55" s="1"/>
  <c r="E397" i="55"/>
  <c r="E396" i="55"/>
  <c r="P396" i="55" s="1"/>
  <c r="E395" i="55"/>
  <c r="E394" i="55"/>
  <c r="P394" i="55" s="1"/>
  <c r="E391" i="55"/>
  <c r="E390" i="55"/>
  <c r="P390" i="55" s="1"/>
  <c r="E389" i="55"/>
  <c r="E388" i="55"/>
  <c r="P388" i="55" s="1"/>
  <c r="E387" i="55"/>
  <c r="E386" i="55"/>
  <c r="P386" i="55" s="1"/>
  <c r="E385" i="55"/>
  <c r="E384" i="55"/>
  <c r="P384" i="55" s="1"/>
  <c r="E381" i="55"/>
  <c r="E380" i="55"/>
  <c r="P380" i="55" s="1"/>
  <c r="E379" i="55"/>
  <c r="E378" i="55"/>
  <c r="P378" i="55" s="1"/>
  <c r="E377" i="55"/>
  <c r="E374" i="55"/>
  <c r="P374" i="55" s="1"/>
  <c r="E373" i="55"/>
  <c r="E372" i="55"/>
  <c r="P372" i="55" s="1"/>
  <c r="E369" i="55"/>
  <c r="E368" i="55"/>
  <c r="P368" i="55" s="1"/>
  <c r="E367" i="55"/>
  <c r="E366" i="55"/>
  <c r="P366" i="55" s="1"/>
  <c r="E365" i="55"/>
  <c r="E364" i="55"/>
  <c r="P364" i="55" s="1"/>
  <c r="E363" i="55"/>
  <c r="E362" i="55"/>
  <c r="P362" i="55" s="1"/>
  <c r="E361" i="55"/>
  <c r="E360" i="55"/>
  <c r="P360" i="55" s="1"/>
  <c r="E357" i="55"/>
  <c r="E356" i="55"/>
  <c r="P356" i="55" s="1"/>
  <c r="E353" i="55"/>
  <c r="E352" i="55"/>
  <c r="P352" i="55" s="1"/>
  <c r="E351" i="55"/>
  <c r="E350" i="55"/>
  <c r="P350" i="55" s="1"/>
  <c r="E349" i="55"/>
  <c r="E348" i="55"/>
  <c r="P348" i="55" s="1"/>
  <c r="E347" i="55"/>
  <c r="E346" i="55"/>
  <c r="P346" i="55" s="1"/>
  <c r="E345" i="55"/>
  <c r="E344" i="55"/>
  <c r="P344" i="55" s="1"/>
  <c r="E343" i="55"/>
  <c r="E342" i="55"/>
  <c r="P342" i="55" s="1"/>
  <c r="E341" i="55"/>
  <c r="E340" i="55"/>
  <c r="P340" i="55" s="1"/>
  <c r="E339" i="55"/>
  <c r="E338" i="55"/>
  <c r="P338" i="55" s="1"/>
  <c r="E335" i="55"/>
  <c r="E332" i="55"/>
  <c r="P332" i="55" s="1"/>
  <c r="E331" i="55"/>
  <c r="E330" i="55"/>
  <c r="P330" i="55" s="1"/>
  <c r="E329" i="55"/>
  <c r="E328" i="55"/>
  <c r="P328" i="55" s="1"/>
  <c r="E327" i="55"/>
  <c r="E326" i="55"/>
  <c r="P326" i="55" s="1"/>
  <c r="E323" i="55"/>
  <c r="E322" i="55"/>
  <c r="P322" i="55" s="1"/>
  <c r="E321" i="55"/>
  <c r="E320" i="55"/>
  <c r="P320" i="55" s="1"/>
  <c r="E319" i="55"/>
  <c r="E318" i="55"/>
  <c r="P318" i="55" s="1"/>
  <c r="E317" i="55"/>
  <c r="E314" i="55"/>
  <c r="P314" i="55" s="1"/>
  <c r="E313" i="55"/>
  <c r="E312" i="55"/>
  <c r="P312" i="55" s="1"/>
  <c r="E311" i="55"/>
  <c r="E310" i="55"/>
  <c r="P310" i="55" s="1"/>
  <c r="E309" i="55"/>
  <c r="E308" i="55"/>
  <c r="P308" i="55" s="1"/>
  <c r="E305" i="55"/>
  <c r="E304" i="55"/>
  <c r="P304" i="55" s="1"/>
  <c r="E303" i="55"/>
  <c r="E302" i="55"/>
  <c r="P302" i="55" s="1"/>
  <c r="E301" i="55"/>
  <c r="E300" i="55"/>
  <c r="P300" i="55" s="1"/>
  <c r="E299" i="55"/>
  <c r="E296" i="55"/>
  <c r="P296" i="55" s="1"/>
  <c r="E295" i="55"/>
  <c r="E294" i="55"/>
  <c r="P294" i="55" s="1"/>
  <c r="E293" i="55"/>
  <c r="E292" i="55"/>
  <c r="P292" i="55" s="1"/>
  <c r="E291" i="55"/>
  <c r="E290" i="55"/>
  <c r="P290" i="55" s="1"/>
  <c r="E287" i="55"/>
  <c r="E286" i="55"/>
  <c r="P286" i="55" s="1"/>
  <c r="E285" i="55"/>
  <c r="E284" i="55"/>
  <c r="P284" i="55" s="1"/>
  <c r="E283" i="55"/>
  <c r="E282" i="55"/>
  <c r="P282" i="55" s="1"/>
  <c r="E281" i="55"/>
  <c r="E278" i="55"/>
  <c r="P278" i="55" s="1"/>
  <c r="E277" i="55"/>
  <c r="E276" i="55"/>
  <c r="P276" i="55" s="1"/>
  <c r="E275" i="55"/>
  <c r="E274" i="55"/>
  <c r="P274" i="55" s="1"/>
  <c r="E273" i="55"/>
  <c r="E272" i="55"/>
  <c r="P272" i="55" s="1"/>
  <c r="E269" i="55"/>
  <c r="E268" i="55"/>
  <c r="P268" i="55" s="1"/>
  <c r="E267" i="55"/>
  <c r="E266" i="55"/>
  <c r="P266" i="55" s="1"/>
  <c r="E265" i="55"/>
  <c r="E264" i="55"/>
  <c r="P264" i="55" s="1"/>
  <c r="E263" i="55"/>
  <c r="E262" i="55"/>
  <c r="P262" i="55" s="1"/>
  <c r="E259" i="55"/>
  <c r="E258" i="55"/>
  <c r="P258" i="55" s="1"/>
  <c r="E257" i="55"/>
  <c r="E256" i="55"/>
  <c r="P256" i="55" s="1"/>
  <c r="E255" i="55"/>
  <c r="E254" i="55"/>
  <c r="P254" i="55" s="1"/>
  <c r="E253" i="55"/>
  <c r="E252" i="55"/>
  <c r="P252" i="55" s="1"/>
  <c r="E251" i="55"/>
  <c r="E248" i="55"/>
  <c r="P248" i="55" s="1"/>
  <c r="E247" i="55"/>
  <c r="E246" i="55"/>
  <c r="P246" i="55" s="1"/>
  <c r="E245" i="55"/>
  <c r="E244" i="55"/>
  <c r="P244" i="55" s="1"/>
  <c r="E243" i="55"/>
  <c r="E242" i="55"/>
  <c r="P242" i="55" s="1"/>
  <c r="E241" i="55"/>
  <c r="E240" i="55"/>
  <c r="P240" i="55" s="1"/>
  <c r="E239" i="55"/>
  <c r="E238" i="55"/>
  <c r="P238" i="55" s="1"/>
  <c r="E235" i="55"/>
  <c r="E234" i="55"/>
  <c r="P234" i="55" s="1"/>
  <c r="E231" i="55"/>
  <c r="E230" i="55"/>
  <c r="P230" i="55" s="1"/>
  <c r="E229" i="55"/>
  <c r="E226" i="55"/>
  <c r="P226" i="55" s="1"/>
  <c r="E225" i="55"/>
  <c r="E224" i="55"/>
  <c r="P224" i="55" s="1"/>
  <c r="E223" i="55"/>
  <c r="E222" i="55"/>
  <c r="P222" i="55" s="1"/>
  <c r="E221" i="55"/>
  <c r="E220" i="55"/>
  <c r="P220" i="55" s="1"/>
  <c r="E217" i="55"/>
  <c r="E216" i="55"/>
  <c r="P216" i="55" s="1"/>
  <c r="E215" i="55"/>
  <c r="E214" i="55"/>
  <c r="P214" i="55" s="1"/>
  <c r="E213" i="55"/>
  <c r="E212" i="55"/>
  <c r="P212" i="55" s="1"/>
  <c r="E211" i="55"/>
  <c r="E210" i="55"/>
  <c r="P210" i="55" s="1"/>
  <c r="E209" i="55"/>
  <c r="E208" i="55"/>
  <c r="P208" i="55" s="1"/>
  <c r="E207" i="55"/>
  <c r="E206" i="55"/>
  <c r="P206" i="55" s="1"/>
  <c r="E205" i="55"/>
  <c r="E204" i="55"/>
  <c r="P204" i="55" s="1"/>
  <c r="E201" i="55"/>
  <c r="E200" i="55"/>
  <c r="P200" i="55" s="1"/>
  <c r="E199" i="55"/>
  <c r="E198" i="55"/>
  <c r="P198" i="55" s="1"/>
  <c r="E195" i="55"/>
  <c r="E194" i="55"/>
  <c r="P194" i="55" s="1"/>
  <c r="E193" i="55"/>
  <c r="E192" i="55"/>
  <c r="P192" i="55" s="1"/>
  <c r="E191" i="55"/>
  <c r="E190" i="55"/>
  <c r="P190" i="55" s="1"/>
  <c r="E189" i="55"/>
  <c r="E186" i="55"/>
  <c r="P186" i="55" s="1"/>
  <c r="E185" i="55"/>
  <c r="E184" i="55"/>
  <c r="P184" i="55" s="1"/>
  <c r="E183" i="55"/>
  <c r="E182" i="55"/>
  <c r="P182" i="55" s="1"/>
  <c r="E181" i="55"/>
  <c r="E180" i="55"/>
  <c r="P180" i="55" s="1"/>
  <c r="E177" i="55"/>
  <c r="E176" i="55"/>
  <c r="P176" i="55" s="1"/>
  <c r="E175" i="55"/>
  <c r="E174" i="55"/>
  <c r="P174" i="55" s="1"/>
  <c r="E173" i="55"/>
  <c r="E170" i="55"/>
  <c r="P170" i="55" s="1"/>
  <c r="E169" i="55"/>
  <c r="E168" i="55"/>
  <c r="P168" i="55" s="1"/>
  <c r="E167" i="55"/>
  <c r="E166" i="55"/>
  <c r="P166" i="55" s="1"/>
  <c r="E165" i="55"/>
  <c r="E164" i="55"/>
  <c r="P164" i="55" s="1"/>
  <c r="E163" i="55"/>
  <c r="E162" i="55"/>
  <c r="P162" i="55" s="1"/>
  <c r="E161" i="55"/>
  <c r="E160" i="55"/>
  <c r="P160" i="55" s="1"/>
  <c r="E159" i="55"/>
  <c r="E158" i="55"/>
  <c r="P158" i="55" s="1"/>
  <c r="E157" i="55"/>
  <c r="E156" i="55"/>
  <c r="P156" i="55" s="1"/>
  <c r="E153" i="55"/>
  <c r="E152" i="55"/>
  <c r="P152" i="55" s="1"/>
  <c r="E151" i="55"/>
  <c r="E150" i="55"/>
  <c r="P150" i="55" s="1"/>
  <c r="E149" i="55"/>
  <c r="E146" i="55"/>
  <c r="P146" i="55" s="1"/>
  <c r="E145" i="55"/>
  <c r="E144" i="55"/>
  <c r="P144" i="55" s="1"/>
  <c r="E143" i="55"/>
  <c r="E140" i="55"/>
  <c r="P140" i="55" s="1"/>
  <c r="E139" i="55"/>
  <c r="E138" i="55"/>
  <c r="P138" i="55" s="1"/>
  <c r="E137" i="55"/>
  <c r="E136" i="55"/>
  <c r="P136" i="55" s="1"/>
  <c r="E135" i="55"/>
  <c r="E134" i="55"/>
  <c r="P134" i="55" s="1"/>
  <c r="E133" i="55"/>
  <c r="E132" i="55"/>
  <c r="P132" i="55" s="1"/>
  <c r="E131" i="55"/>
  <c r="E130" i="55"/>
  <c r="P130" i="55" s="1"/>
  <c r="E129" i="55"/>
  <c r="E126" i="55"/>
  <c r="P126" i="55" s="1"/>
  <c r="E125" i="55"/>
  <c r="E124" i="55"/>
  <c r="P124" i="55" s="1"/>
  <c r="E123" i="55"/>
  <c r="E122" i="55"/>
  <c r="P122" i="55" s="1"/>
  <c r="E121" i="55"/>
  <c r="E120" i="55"/>
  <c r="P120" i="55" s="1"/>
  <c r="E119" i="55"/>
  <c r="E118" i="55"/>
  <c r="P118" i="55" s="1"/>
  <c r="E117" i="55"/>
  <c r="E116" i="55"/>
  <c r="P116" i="55" s="1"/>
  <c r="E115" i="55"/>
  <c r="E114" i="55"/>
  <c r="P114" i="55" s="1"/>
  <c r="E113" i="55"/>
  <c r="E112" i="55"/>
  <c r="P112" i="55" s="1"/>
  <c r="E111" i="55"/>
  <c r="E108" i="55"/>
  <c r="P108" i="55" s="1"/>
  <c r="E107" i="55"/>
  <c r="E104" i="55"/>
  <c r="P104" i="55" s="1"/>
  <c r="E103" i="55"/>
  <c r="E102" i="55"/>
  <c r="P102" i="55" s="1"/>
  <c r="E99" i="55"/>
  <c r="E98" i="55"/>
  <c r="P98" i="55" s="1"/>
  <c r="E97" i="55"/>
  <c r="E94" i="55"/>
  <c r="P94" i="55" s="1"/>
  <c r="E93" i="55"/>
  <c r="E92" i="55"/>
  <c r="P92" i="55" s="1"/>
  <c r="E89" i="55"/>
  <c r="E88" i="55"/>
  <c r="P88" i="55" s="1"/>
  <c r="E87" i="55"/>
  <c r="E84" i="55"/>
  <c r="P84" i="55" s="1"/>
  <c r="E83" i="55"/>
  <c r="E82" i="55"/>
  <c r="P82" i="55" s="1"/>
  <c r="E81" i="55"/>
  <c r="E80" i="55"/>
  <c r="E79" i="55"/>
  <c r="E78" i="55"/>
  <c r="P78" i="55" s="1"/>
  <c r="E77" i="55"/>
  <c r="E76" i="55"/>
  <c r="P76" i="55" s="1"/>
  <c r="E75" i="55"/>
  <c r="E74" i="55"/>
  <c r="P74" i="55" s="1"/>
  <c r="E73" i="55"/>
  <c r="E72" i="55"/>
  <c r="P72" i="55" s="1"/>
  <c r="E71" i="55"/>
  <c r="E70" i="55"/>
  <c r="P70" i="55" s="1"/>
  <c r="E69" i="55"/>
  <c r="E68" i="55"/>
  <c r="P68" i="55" s="1"/>
  <c r="E67" i="55"/>
  <c r="E66" i="55"/>
  <c r="P66" i="55" s="1"/>
  <c r="E65" i="55"/>
  <c r="E61" i="55"/>
  <c r="E58" i="55"/>
  <c r="P58" i="55" s="1"/>
  <c r="E55" i="55"/>
  <c r="E52" i="55"/>
  <c r="P52" i="55" s="1"/>
  <c r="E49" i="55"/>
  <c r="E46" i="55"/>
  <c r="P46" i="55" s="1"/>
  <c r="E43" i="55"/>
  <c r="E40" i="55"/>
  <c r="P40" i="55" s="1"/>
  <c r="E37" i="55"/>
  <c r="E34" i="55"/>
  <c r="P34" i="55" s="1"/>
  <c r="E31" i="55"/>
  <c r="P31" i="55" s="1"/>
  <c r="E28" i="55"/>
  <c r="P28" i="55" s="1"/>
  <c r="E27" i="55"/>
  <c r="E24" i="55"/>
  <c r="P24" i="55" s="1"/>
  <c r="E23" i="55"/>
  <c r="E22" i="55"/>
  <c r="P22" i="55" s="1"/>
  <c r="E21" i="55"/>
  <c r="E20" i="55"/>
  <c r="P20" i="55" s="1"/>
  <c r="E19" i="55"/>
  <c r="E18" i="55"/>
  <c r="P18" i="55" s="1"/>
  <c r="E17" i="55"/>
  <c r="E16" i="55"/>
  <c r="P16" i="55" s="1"/>
  <c r="E15" i="55"/>
  <c r="E14" i="55"/>
  <c r="P14" i="55" s="1"/>
  <c r="E13" i="55"/>
  <c r="E12" i="55"/>
  <c r="P12" i="55" s="1"/>
  <c r="E11" i="55"/>
  <c r="E10" i="55"/>
  <c r="P10" i="55" s="1"/>
  <c r="P37" i="55"/>
  <c r="P43" i="55"/>
  <c r="P49" i="55"/>
  <c r="P55" i="55"/>
  <c r="P61" i="55"/>
  <c r="P65" i="55"/>
  <c r="P67" i="55"/>
  <c r="P69" i="55"/>
  <c r="P71" i="55"/>
  <c r="P73" i="55"/>
  <c r="P75" i="55"/>
  <c r="P77" i="55"/>
  <c r="P79" i="55"/>
  <c r="P81" i="55"/>
  <c r="P83" i="55"/>
  <c r="P87" i="55"/>
  <c r="P89" i="55"/>
  <c r="P93" i="55"/>
  <c r="P97" i="55"/>
  <c r="P99" i="55"/>
  <c r="P103" i="55"/>
  <c r="P107" i="55"/>
  <c r="P111" i="55"/>
  <c r="P113" i="55"/>
  <c r="P115" i="55"/>
  <c r="P117" i="55"/>
  <c r="P119" i="55"/>
  <c r="P121" i="55"/>
  <c r="P123" i="55"/>
  <c r="P125" i="55"/>
  <c r="P129" i="55"/>
  <c r="P131" i="55"/>
  <c r="P133" i="55"/>
  <c r="P135" i="55"/>
  <c r="P137" i="55"/>
  <c r="P139" i="55"/>
  <c r="P143" i="55"/>
  <c r="P145" i="55"/>
  <c r="P149" i="55"/>
  <c r="P151" i="55"/>
  <c r="P153" i="55"/>
  <c r="P157" i="55"/>
  <c r="P159" i="55"/>
  <c r="P161" i="55"/>
  <c r="P163" i="55"/>
  <c r="P165" i="55"/>
  <c r="P167" i="55"/>
  <c r="P169" i="55"/>
  <c r="P173" i="55"/>
  <c r="P175" i="55"/>
  <c r="P177" i="55"/>
  <c r="P181" i="55"/>
  <c r="P183" i="55"/>
  <c r="P185" i="55"/>
  <c r="P191" i="55"/>
  <c r="P193" i="55"/>
  <c r="P195" i="55"/>
  <c r="P199" i="55"/>
  <c r="P201" i="55"/>
  <c r="P205" i="55"/>
  <c r="P207" i="55"/>
  <c r="P209" i="55"/>
  <c r="P211" i="55"/>
  <c r="P213" i="55"/>
  <c r="P215" i="55"/>
  <c r="P217" i="55"/>
  <c r="P221" i="55"/>
  <c r="P223" i="55"/>
  <c r="P225" i="55"/>
  <c r="P229" i="55"/>
  <c r="P231" i="55"/>
  <c r="P235" i="55"/>
  <c r="P239" i="55"/>
  <c r="P241" i="55"/>
  <c r="P243" i="55"/>
  <c r="P245" i="55"/>
  <c r="P247" i="55"/>
  <c r="P251" i="55"/>
  <c r="P253" i="55"/>
  <c r="P255" i="55"/>
  <c r="P257" i="55"/>
  <c r="P259" i="55"/>
  <c r="P263" i="55"/>
  <c r="P265" i="55"/>
  <c r="P267" i="55"/>
  <c r="P269" i="55"/>
  <c r="P273" i="55"/>
  <c r="P275" i="55"/>
  <c r="P277" i="55"/>
  <c r="P281" i="55"/>
  <c r="P283" i="55"/>
  <c r="P285" i="55"/>
  <c r="P287" i="55"/>
  <c r="P291" i="55"/>
  <c r="P293" i="55"/>
  <c r="P295" i="55"/>
  <c r="P299" i="55"/>
  <c r="P301" i="55"/>
  <c r="P303" i="55"/>
  <c r="P305" i="55"/>
  <c r="P309" i="55"/>
  <c r="P311" i="55"/>
  <c r="P313" i="55"/>
  <c r="P317" i="55"/>
  <c r="P319" i="55"/>
  <c r="P321" i="55"/>
  <c r="P323" i="55"/>
  <c r="P327" i="55"/>
  <c r="P329" i="55"/>
  <c r="P331" i="55"/>
  <c r="P335" i="55"/>
  <c r="P339" i="55"/>
  <c r="P341" i="55"/>
  <c r="P343" i="55"/>
  <c r="P345" i="55"/>
  <c r="P347" i="55"/>
  <c r="P349" i="55"/>
  <c r="P351" i="55"/>
  <c r="P353" i="55"/>
  <c r="P357" i="55"/>
  <c r="P361" i="55"/>
  <c r="P363" i="55"/>
  <c r="P365" i="55"/>
  <c r="P367" i="55"/>
  <c r="P369" i="55"/>
  <c r="P373" i="55"/>
  <c r="P377" i="55"/>
  <c r="P379" i="55"/>
  <c r="P381" i="55"/>
  <c r="P385" i="55"/>
  <c r="P387" i="55"/>
  <c r="P389" i="55"/>
  <c r="P391" i="55"/>
  <c r="P395" i="55"/>
  <c r="P397" i="55"/>
  <c r="P403" i="55"/>
  <c r="P405" i="55"/>
  <c r="P407" i="55"/>
  <c r="P411" i="55"/>
  <c r="P413" i="55"/>
  <c r="P415" i="55"/>
  <c r="P417" i="55"/>
  <c r="P419" i="55"/>
  <c r="P421" i="55"/>
  <c r="P425" i="55"/>
  <c r="P427" i="55"/>
  <c r="P429" i="55"/>
  <c r="P433" i="55"/>
  <c r="P435" i="55"/>
  <c r="P437" i="55"/>
  <c r="P439" i="55"/>
  <c r="P441" i="55"/>
  <c r="P445" i="55"/>
  <c r="P447" i="55"/>
  <c r="P451" i="55"/>
  <c r="P453" i="55"/>
  <c r="P455" i="55"/>
  <c r="P459" i="55"/>
  <c r="P465" i="55"/>
  <c r="P471" i="55"/>
  <c r="P475" i="55"/>
  <c r="P477" i="55"/>
  <c r="P479" i="55"/>
  <c r="P481" i="55"/>
  <c r="P483" i="55"/>
  <c r="P489" i="55"/>
  <c r="P493" i="55"/>
  <c r="P495" i="55"/>
  <c r="P499" i="55"/>
  <c r="P501" i="55"/>
  <c r="P507" i="55"/>
  <c r="P511" i="55"/>
  <c r="P513" i="55"/>
  <c r="P515" i="55"/>
  <c r="P517" i="55"/>
  <c r="P519" i="55"/>
  <c r="P525" i="55"/>
  <c r="P531" i="55"/>
  <c r="P535" i="55"/>
  <c r="P537" i="55"/>
  <c r="P539" i="55"/>
  <c r="P541" i="55"/>
  <c r="P543" i="55"/>
  <c r="P545" i="55"/>
  <c r="P549" i="55"/>
  <c r="P551" i="55"/>
  <c r="P553" i="55"/>
  <c r="P555" i="55"/>
  <c r="P559" i="55"/>
  <c r="P561" i="55"/>
  <c r="P565" i="55"/>
  <c r="P567" i="55"/>
  <c r="P571" i="55"/>
  <c r="P575" i="55"/>
  <c r="P577" i="55"/>
  <c r="P579" i="55"/>
  <c r="P581" i="55"/>
  <c r="P583" i="55"/>
  <c r="P585" i="55"/>
  <c r="P587" i="55"/>
  <c r="P591" i="55"/>
  <c r="P593" i="55"/>
  <c r="P595" i="55"/>
  <c r="P597" i="55"/>
  <c r="P599" i="55"/>
  <c r="P601" i="55"/>
  <c r="P603" i="55"/>
  <c r="P605" i="55"/>
  <c r="P609" i="55"/>
  <c r="P611" i="55"/>
  <c r="P613" i="55"/>
  <c r="P615" i="55"/>
  <c r="P617" i="55"/>
  <c r="P621" i="55"/>
  <c r="P623" i="55"/>
  <c r="P625" i="55"/>
  <c r="P627" i="55"/>
  <c r="P629" i="55"/>
  <c r="P631" i="55"/>
  <c r="P633" i="55"/>
  <c r="P635" i="55"/>
  <c r="P639" i="55"/>
  <c r="P641" i="55"/>
  <c r="P11" i="55"/>
  <c r="P13" i="55"/>
  <c r="P15" i="55"/>
  <c r="P17" i="55"/>
  <c r="P19" i="55"/>
  <c r="P21" i="55"/>
  <c r="P23" i="55"/>
  <c r="P27" i="55"/>
  <c r="E8" i="23"/>
  <c r="E26" i="23"/>
  <c r="E40" i="23"/>
  <c r="E46" i="23"/>
  <c r="E53" i="23"/>
  <c r="E70" i="23"/>
  <c r="E77" i="23"/>
  <c r="E83" i="23"/>
  <c r="E86" i="23"/>
  <c r="E89" i="23"/>
  <c r="E92" i="23"/>
  <c r="E95" i="23"/>
  <c r="E98" i="23"/>
  <c r="E102"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E5" i="56" l="1"/>
  <c r="P426" i="55"/>
  <c r="P80"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F28" i="52" s="1"/>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64" i="55" l="1"/>
  <c r="E63" i="55"/>
  <c r="E644" i="55" s="1"/>
  <c r="J64" i="55"/>
  <c r="P70" i="9"/>
  <c r="AD65" i="52"/>
  <c r="S9" i="34" s="1"/>
  <c r="F31" i="52"/>
  <c r="F40" i="52"/>
  <c r="F49" i="52"/>
  <c r="E65" i="52"/>
  <c r="D10" i="8" s="1"/>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R70" i="52"/>
  <c r="AG9" i="34"/>
  <c r="AB70" i="52"/>
  <c r="Q9" i="34"/>
  <c r="AV70" i="52"/>
  <c r="AK9" i="34"/>
  <c r="Z70" i="52"/>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D63" i="33"/>
  <c r="S13" i="34" s="1"/>
  <c r="AH63" i="33"/>
  <c r="W13" i="34" s="1"/>
  <c r="AP63" i="33"/>
  <c r="AE13" i="34" s="1"/>
  <c r="AR66" i="9"/>
  <c r="AG10" i="34" s="1"/>
  <c r="AK63" i="33"/>
  <c r="Z13" i="34" s="1"/>
  <c r="AS63" i="33"/>
  <c r="AH13" i="34" s="1"/>
  <c r="AL63" i="33"/>
  <c r="AA13" i="34" s="1"/>
  <c r="AT63" i="33"/>
  <c r="AI13"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M83" i="22"/>
  <c r="AM84" i="22" s="1"/>
  <c r="AV83" i="22"/>
  <c r="AV84" i="22" s="1"/>
  <c r="AM106" i="23"/>
  <c r="AM107" i="23" s="1"/>
  <c r="AU106" i="23"/>
  <c r="AU107" i="23" s="1"/>
  <c r="AJ106" i="23"/>
  <c r="AJ107" i="23" s="1"/>
  <c r="AN106" i="23"/>
  <c r="AN107" i="23"/>
  <c r="AS106" i="23"/>
  <c r="AS107" i="23" s="1"/>
  <c r="AV106" i="23"/>
  <c r="AV107" i="23" s="1"/>
  <c r="AG67" i="33"/>
  <c r="AG68" i="33" s="1"/>
  <c r="AO67" i="33"/>
  <c r="AO68" i="33" s="1"/>
  <c r="AD67" i="33"/>
  <c r="AD68" i="33" s="1"/>
  <c r="AH67" i="33"/>
  <c r="AL67" i="33"/>
  <c r="AL68" i="33" s="1"/>
  <c r="AP67" i="33"/>
  <c r="AP68" i="33"/>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R106" i="23" l="1"/>
  <c r="AR107" i="23" s="1"/>
  <c r="AG12" i="34"/>
  <c r="AH115" i="25"/>
  <c r="W15" i="34" s="1"/>
  <c r="AP115" i="25"/>
  <c r="AE15" i="34" s="1"/>
  <c r="AE115" i="25"/>
  <c r="T15" i="34" s="1"/>
  <c r="AM115" i="25"/>
  <c r="AB15" i="34" s="1"/>
  <c r="AU115" i="25"/>
  <c r="AJ15" i="34" s="1"/>
  <c r="AT106" i="23"/>
  <c r="AT107" i="23" s="1"/>
  <c r="AI12" i="34"/>
  <c r="AK67" i="33"/>
  <c r="AK68" i="33" s="1"/>
  <c r="AJ83" i="22"/>
  <c r="AJ84" i="22" s="1"/>
  <c r="AV71" i="9"/>
  <c r="AT71" i="9"/>
  <c r="AP106" i="23"/>
  <c r="AP107" i="23" s="1"/>
  <c r="AE12" i="34"/>
  <c r="AJ67" i="33"/>
  <c r="AJ68" i="33" s="1"/>
  <c r="Y13" i="34"/>
  <c r="AQ67" i="33"/>
  <c r="AQ68" i="33" s="1"/>
  <c r="AF13" i="34"/>
  <c r="AO107" i="23"/>
  <c r="AD12" i="34"/>
  <c r="AD115" i="25"/>
  <c r="S15" i="34" s="1"/>
  <c r="AL115" i="25"/>
  <c r="AA15" i="34" s="1"/>
  <c r="AT115" i="25"/>
  <c r="AI15" i="34" s="1"/>
  <c r="AI115" i="25"/>
  <c r="X15" i="34" s="1"/>
  <c r="AQ115" i="25"/>
  <c r="AF15" i="34" s="1"/>
  <c r="AQ106" i="23"/>
  <c r="AQ107" i="23" s="1"/>
  <c r="AF12" i="34"/>
  <c r="AU67" i="33"/>
  <c r="AU68" i="33" s="1"/>
  <c r="AH68" i="33"/>
  <c r="AS67" i="33"/>
  <c r="AS68" i="33" s="1"/>
  <c r="AK106" i="23"/>
  <c r="AK107" i="23" s="1"/>
  <c r="AL106" i="23"/>
  <c r="AL107" i="23" s="1"/>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D74" i="24"/>
  <c r="AH74" i="24"/>
  <c r="AP74" i="24"/>
  <c r="AP75" i="24" s="1"/>
  <c r="AT74" i="24"/>
  <c r="AE74" i="24"/>
  <c r="AM74" i="24"/>
  <c r="AM75" i="24" s="1"/>
  <c r="AQ74" i="24"/>
  <c r="AU74" i="24"/>
  <c r="AF74" i="24"/>
  <c r="AF75" i="24" s="1"/>
  <c r="AN74" i="24"/>
  <c r="AN75" i="24" s="1"/>
  <c r="AV74" i="24"/>
  <c r="AV75" i="24" s="1"/>
  <c r="AS74" i="24"/>
  <c r="AS75" i="24" s="1"/>
  <c r="AH119" i="25"/>
  <c r="AH120" i="25" s="1"/>
  <c r="AT119" i="25"/>
  <c r="AT120" i="25" s="1"/>
  <c r="AE119" i="25"/>
  <c r="AE120" i="25" s="1"/>
  <c r="AQ119" i="25"/>
  <c r="AQ120" i="25" s="1"/>
  <c r="AU119" i="25"/>
  <c r="AU120" i="25" s="1"/>
  <c r="AF119" i="25"/>
  <c r="AJ119" i="25"/>
  <c r="AJ120" i="25" s="1"/>
  <c r="AO119" i="25"/>
  <c r="AO120" i="25" s="1"/>
  <c r="AD119" i="25"/>
  <c r="AD120" i="25" s="1"/>
  <c r="AI119" i="25"/>
  <c r="AI120" i="25" s="1"/>
  <c r="AK119" i="25" l="1"/>
  <c r="AK120" i="25" s="1"/>
  <c r="AI74" i="24"/>
  <c r="X14" i="34"/>
  <c r="AL74" i="24"/>
  <c r="AA14" i="34"/>
  <c r="AO74" i="24"/>
  <c r="AO75" i="24" s="1"/>
  <c r="AD14" i="34"/>
  <c r="AR74" i="24"/>
  <c r="AR75" i="24" s="1"/>
  <c r="AG14" i="34"/>
  <c r="AV119" i="25"/>
  <c r="AV120" i="25" s="1"/>
  <c r="AL119" i="25"/>
  <c r="AL120" i="25" s="1"/>
  <c r="AR119" i="25"/>
  <c r="AR120" i="25" s="1"/>
  <c r="AG15" i="34"/>
  <c r="AU75" i="24"/>
  <c r="AJ14" i="34"/>
  <c r="AE75" i="24"/>
  <c r="T14" i="34"/>
  <c r="AH75" i="24"/>
  <c r="W14" i="34"/>
  <c r="AK74" i="24"/>
  <c r="AK75" i="24" s="1"/>
  <c r="Z14" i="34"/>
  <c r="AN119" i="25"/>
  <c r="AN120" i="25" s="1"/>
  <c r="AC15" i="34"/>
  <c r="AG75" i="24"/>
  <c r="V14" i="34"/>
  <c r="AM119" i="25"/>
  <c r="AM120" i="25" s="1"/>
  <c r="AP119" i="25"/>
  <c r="AP120" i="25" s="1"/>
  <c r="AS119" i="25"/>
  <c r="AS120" i="25" s="1"/>
  <c r="AQ75" i="24"/>
  <c r="AT75" i="24"/>
  <c r="AD75" i="24"/>
  <c r="AG119" i="25"/>
  <c r="AG120" i="25" s="1"/>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J20" i="34" s="1"/>
  <c r="AT8" i="46"/>
  <c r="AS8" i="46"/>
  <c r="AR8" i="46"/>
  <c r="AQ8" i="46"/>
  <c r="AQ57" i="46" s="1"/>
  <c r="AF20" i="34" s="1"/>
  <c r="AP8" i="46"/>
  <c r="AO8" i="46"/>
  <c r="AN8" i="46"/>
  <c r="AM8" i="46"/>
  <c r="AM57" i="46" s="1"/>
  <c r="AB20" i="34" s="1"/>
  <c r="AL8" i="46"/>
  <c r="AK8" i="46"/>
  <c r="AJ8" i="46"/>
  <c r="AI8" i="46"/>
  <c r="AI57" i="46" s="1"/>
  <c r="X20" i="34" s="1"/>
  <c r="AH8" i="46"/>
  <c r="AG8" i="46"/>
  <c r="AF8" i="46"/>
  <c r="AE8" i="46"/>
  <c r="AE57" i="46" s="1"/>
  <c r="T20" i="34"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L84" i="44"/>
  <c r="AT84" i="44"/>
  <c r="AN84" i="44"/>
  <c r="AJ84" i="44"/>
  <c r="AR84" i="44"/>
  <c r="AH84" i="44"/>
  <c r="AP84" i="44"/>
  <c r="AF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c r="AQ68" i="35"/>
  <c r="AQ69" i="35" s="1"/>
  <c r="AU68" i="35"/>
  <c r="AU69" i="35" s="1"/>
  <c r="AF68" i="35"/>
  <c r="AF69" i="35" s="1"/>
  <c r="AJ68" i="35"/>
  <c r="AJ69" i="35" s="1"/>
  <c r="AN68" i="35"/>
  <c r="AN69" i="35" s="1"/>
  <c r="AR68" i="35"/>
  <c r="AR69" i="35" s="1"/>
  <c r="AV68" i="35"/>
  <c r="AV69" i="35" s="1"/>
  <c r="AG68" i="35"/>
  <c r="AG69" i="35"/>
  <c r="AD70" i="47"/>
  <c r="AD71" i="47" s="1"/>
  <c r="AL70" i="47"/>
  <c r="AL71" i="47" s="1"/>
  <c r="AP70" i="47"/>
  <c r="AT70" i="47"/>
  <c r="AT71" i="47" s="1"/>
  <c r="AU70" i="47"/>
  <c r="AU71" i="47" s="1"/>
  <c r="AF70" i="47"/>
  <c r="AF71" i="47" s="1"/>
  <c r="AJ70" i="47"/>
  <c r="AJ71" i="47" s="1"/>
  <c r="AR70" i="47"/>
  <c r="AR71" i="47" s="1"/>
  <c r="AG70" i="47"/>
  <c r="AG71" i="47" s="1"/>
  <c r="AK70" i="47"/>
  <c r="AK71" i="47" s="1"/>
  <c r="AS70" i="47"/>
  <c r="AS71" i="47" s="1"/>
  <c r="AO73" i="43"/>
  <c r="AO74" i="43"/>
  <c r="AE73" i="43"/>
  <c r="AI73" i="43"/>
  <c r="AI74" i="43" s="1"/>
  <c r="AU73" i="43"/>
  <c r="AU74" i="43" s="1"/>
  <c r="AJ73" i="43"/>
  <c r="AJ74" i="43" s="1"/>
  <c r="AR73" i="43"/>
  <c r="AR74" i="43" s="1"/>
  <c r="AK73" i="43"/>
  <c r="AK74" i="43" s="1"/>
  <c r="AG61" i="46"/>
  <c r="AG62" i="46" s="1"/>
  <c r="AO61" i="46"/>
  <c r="AO62" i="46" s="1"/>
  <c r="AD61" i="46"/>
  <c r="AD62" i="46" s="1"/>
  <c r="AL61" i="46"/>
  <c r="AL62" i="46" s="1"/>
  <c r="AT61" i="46"/>
  <c r="AT62" i="46" s="1"/>
  <c r="AK61" i="46"/>
  <c r="AK62" i="46" s="1"/>
  <c r="AE61" i="46"/>
  <c r="AE62" i="46" s="1"/>
  <c r="AI61" i="46"/>
  <c r="AI62" i="46" s="1"/>
  <c r="AM61" i="46"/>
  <c r="AM62" i="46" s="1"/>
  <c r="AQ61" i="46"/>
  <c r="AQ62" i="46" s="1"/>
  <c r="AU61" i="46"/>
  <c r="AU62" i="46" s="1"/>
  <c r="AJ61" i="46"/>
  <c r="AJ62" i="46"/>
  <c r="AH78" i="45"/>
  <c r="AH79" i="45" s="1"/>
  <c r="AP78" i="45"/>
  <c r="AP79" i="45" s="1"/>
  <c r="AT78" i="45"/>
  <c r="AT79" i="45" s="1"/>
  <c r="AM78" i="45"/>
  <c r="AM79" i="45" s="1"/>
  <c r="AQ78" i="45"/>
  <c r="AQ79" i="45"/>
  <c r="AJ78" i="45"/>
  <c r="AJ79" i="45" s="1"/>
  <c r="AR78" i="45"/>
  <c r="AR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C70" i="49" l="1"/>
  <c r="AC71" i="49" s="1"/>
  <c r="R23" i="34"/>
  <c r="AO70" i="49"/>
  <c r="AO71" i="49" s="1"/>
  <c r="AD23" i="34"/>
  <c r="AG70" i="49"/>
  <c r="AG71" i="49" s="1"/>
  <c r="V23" i="34"/>
  <c r="AE70" i="49"/>
  <c r="AE71" i="49" s="1"/>
  <c r="T23" i="34"/>
  <c r="AU70" i="49"/>
  <c r="AU71" i="49" s="1"/>
  <c r="AJ23" i="34"/>
  <c r="AE74" i="43"/>
  <c r="T19" i="34"/>
  <c r="AS88" i="44"/>
  <c r="AQ88" i="44"/>
  <c r="AQ89" i="44" s="1"/>
  <c r="AF22" i="34"/>
  <c r="AO88" i="44"/>
  <c r="AO89" i="44" s="1"/>
  <c r="AD22" i="34"/>
  <c r="AS78" i="45"/>
  <c r="AS79" i="45" s="1"/>
  <c r="AH21" i="34"/>
  <c r="AE78" i="45"/>
  <c r="AE79" i="45" s="1"/>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P88" i="44"/>
  <c r="AP89" i="44" s="1"/>
  <c r="AE22" i="34"/>
  <c r="AN88" i="44"/>
  <c r="AN89" i="44" s="1"/>
  <c r="AC22" i="34"/>
  <c r="AB70" i="49"/>
  <c r="AB71" i="49" s="1"/>
  <c r="Q23" i="34"/>
  <c r="AK70" i="49"/>
  <c r="AK71" i="49" s="1"/>
  <c r="Z23" i="34"/>
  <c r="AT70" i="49"/>
  <c r="AT71" i="49" s="1"/>
  <c r="AI23" i="34"/>
  <c r="AN70" i="49"/>
  <c r="AN71" i="49" s="1"/>
  <c r="AC23" i="34"/>
  <c r="AR70" i="49"/>
  <c r="AR71" i="49" s="1"/>
  <c r="AG23" i="34"/>
  <c r="AK78" i="45"/>
  <c r="AK79" i="45" s="1"/>
  <c r="AN78" i="45"/>
  <c r="AN79" i="45" s="1"/>
  <c r="AN61" i="46"/>
  <c r="AN62" i="46" s="1"/>
  <c r="AP61" i="46"/>
  <c r="AV73" i="43"/>
  <c r="AV74" i="43" s="1"/>
  <c r="AF73" i="43"/>
  <c r="AF74" i="43" s="1"/>
  <c r="AH73" i="43"/>
  <c r="AH74" i="43" s="1"/>
  <c r="AO70" i="47"/>
  <c r="AO71" i="47"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H88" i="44"/>
  <c r="AH89" i="44" s="1"/>
  <c r="W22" i="34"/>
  <c r="AT88" i="44"/>
  <c r="AT89" i="44" s="1"/>
  <c r="AI22" i="34"/>
  <c r="AQ70" i="49"/>
  <c r="AQ71" i="49" s="1"/>
  <c r="AF23" i="34"/>
  <c r="AH70" i="49"/>
  <c r="AH71" i="49" s="1"/>
  <c r="W23" i="34"/>
  <c r="AM73" i="43"/>
  <c r="AM74" i="43" s="1"/>
  <c r="AB19" i="34"/>
  <c r="AP73" i="43"/>
  <c r="AP74" i="43" s="1"/>
  <c r="AE19" i="34"/>
  <c r="AS73" i="43"/>
  <c r="AS74" i="43" s="1"/>
  <c r="AH19" i="34"/>
  <c r="AM70" i="47"/>
  <c r="AB18" i="34"/>
  <c r="AI88" i="44"/>
  <c r="AI89" i="44" s="1"/>
  <c r="X22" i="34"/>
  <c r="AQ70" i="47"/>
  <c r="AQ71" i="47" s="1"/>
  <c r="AF18" i="34"/>
  <c r="AP71" i="47"/>
  <c r="AE18" i="34"/>
  <c r="AR88" i="44"/>
  <c r="AR89" i="44" s="1"/>
  <c r="AG22" i="34"/>
  <c r="AL88" i="44"/>
  <c r="AL89" i="44" s="1"/>
  <c r="AA22" i="34"/>
  <c r="AS70" i="49"/>
  <c r="AS71" i="49" s="1"/>
  <c r="AH23" i="34"/>
  <c r="Y70" i="49"/>
  <c r="Y71" i="49" s="1"/>
  <c r="N23" i="34"/>
  <c r="AI70" i="49"/>
  <c r="AI71" i="49" s="1"/>
  <c r="X23" i="34"/>
  <c r="AV78" i="45"/>
  <c r="AV79" i="45" s="1"/>
  <c r="AF78" i="45"/>
  <c r="AF79" i="45" s="1"/>
  <c r="AL78" i="45"/>
  <c r="AL79" i="45" s="1"/>
  <c r="AH61" i="46"/>
  <c r="AH62" i="46" s="1"/>
  <c r="AN73" i="43"/>
  <c r="AN74" i="43" s="1"/>
  <c r="AN70" i="47"/>
  <c r="AN71" i="47" s="1"/>
  <c r="AI68" i="35"/>
  <c r="AI69" i="35" s="1"/>
  <c r="AD68" i="35"/>
  <c r="AD69" i="35" s="1"/>
  <c r="AL73" i="43"/>
  <c r="AL74" i="43" s="1"/>
  <c r="AA19" i="34"/>
  <c r="AS89" i="44"/>
  <c r="AU88" i="44"/>
  <c r="AU89" i="44" s="1"/>
  <c r="AJ22" i="34"/>
  <c r="AE88" i="44"/>
  <c r="AE89" i="44" s="1"/>
  <c r="T22" i="34"/>
  <c r="AG79" i="45"/>
  <c r="V21" i="34"/>
  <c r="AI78" i="45"/>
  <c r="AI79" i="45" s="1"/>
  <c r="X21" i="34"/>
  <c r="AD78" i="45"/>
  <c r="AD79" i="45" s="1"/>
  <c r="S21" i="34"/>
  <c r="AI70" i="47"/>
  <c r="AI71" i="47" s="1"/>
  <c r="X18" i="34"/>
  <c r="X27" i="34" s="1"/>
  <c r="AO68" i="35"/>
  <c r="AD17" i="34"/>
  <c r="AD27" i="34" s="1"/>
  <c r="AE68" i="35"/>
  <c r="T17" i="34"/>
  <c r="AH68" i="35"/>
  <c r="AH69" i="35" s="1"/>
  <c r="W17" i="34"/>
  <c r="AF88" i="44"/>
  <c r="AF89" i="44" s="1"/>
  <c r="U22" i="34"/>
  <c r="U27" i="34" s="1"/>
  <c r="AJ88" i="44"/>
  <c r="AJ89" i="44" s="1"/>
  <c r="Y22" i="34"/>
  <c r="AD88" i="44"/>
  <c r="AD89" i="44" s="1"/>
  <c r="S22" i="34"/>
  <c r="AE70" i="47"/>
  <c r="AE71" i="47" s="1"/>
  <c r="AO69" i="35"/>
  <c r="AE69" i="35"/>
  <c r="AG73" i="43"/>
  <c r="AG74" i="43" s="1"/>
  <c r="AU79" i="45"/>
  <c r="AC27" i="34"/>
  <c r="AG27" i="34"/>
  <c r="AM71" i="47"/>
  <c r="AI27" i="34"/>
  <c r="AF27" i="34"/>
  <c r="Z27" i="34"/>
  <c r="W27" i="34"/>
  <c r="Z70" i="49"/>
  <c r="Z71" i="49" s="1"/>
  <c r="AA27" i="34"/>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2" i="46"/>
  <c r="J51" i="46"/>
  <c r="J50" i="46" s="1"/>
  <c r="J49" i="46"/>
  <c r="J48" i="46"/>
  <c r="J47" i="46" s="1"/>
  <c r="J46" i="46"/>
  <c r="J45" i="46"/>
  <c r="J43" i="46"/>
  <c r="J42" i="46"/>
  <c r="J41" i="46"/>
  <c r="J40" i="46"/>
  <c r="J38" i="46" s="1"/>
  <c r="J39" i="46"/>
  <c r="J37" i="46"/>
  <c r="J36" i="46"/>
  <c r="J35" i="46" s="1"/>
  <c r="J34" i="46"/>
  <c r="J33" i="46"/>
  <c r="J31" i="46"/>
  <c r="J30" i="46"/>
  <c r="J29" i="46" s="1"/>
  <c r="J28" i="46"/>
  <c r="J27" i="46"/>
  <c r="J26" i="46"/>
  <c r="J25" i="46"/>
  <c r="J24" i="46"/>
  <c r="J22" i="46"/>
  <c r="J21" i="46"/>
  <c r="J20" i="46" s="1"/>
  <c r="J19" i="46"/>
  <c r="J18" i="46"/>
  <c r="J17" i="46"/>
  <c r="J16" i="46"/>
  <c r="J15" i="46"/>
  <c r="J14" i="46"/>
  <c r="J13" i="46"/>
  <c r="J12" i="46"/>
  <c r="J11" i="46"/>
  <c r="J10" i="46"/>
  <c r="J9" i="46"/>
  <c r="F55" i="46"/>
  <c r="F54" i="46"/>
  <c r="F52" i="46"/>
  <c r="F51" i="46"/>
  <c r="F50" i="46" s="1"/>
  <c r="F49" i="46"/>
  <c r="F47" i="46" s="1"/>
  <c r="F48" i="46"/>
  <c r="F46" i="46"/>
  <c r="F45" i="46"/>
  <c r="F43" i="46"/>
  <c r="F42" i="46"/>
  <c r="F41" i="46" s="1"/>
  <c r="F40" i="46"/>
  <c r="F39" i="46"/>
  <c r="F38" i="46" s="1"/>
  <c r="F37" i="46"/>
  <c r="F36" i="46"/>
  <c r="F35" i="46" s="1"/>
  <c r="F34" i="46"/>
  <c r="F33" i="46"/>
  <c r="F31" i="46"/>
  <c r="F30" i="46"/>
  <c r="F29" i="46"/>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9" i="35"/>
  <c r="J47" i="35"/>
  <c r="J46" i="35"/>
  <c r="J45" i="35" s="1"/>
  <c r="J44" i="35"/>
  <c r="J43" i="35"/>
  <c r="J41" i="35"/>
  <c r="J40" i="35"/>
  <c r="J38" i="35"/>
  <c r="J37" i="35"/>
  <c r="J36" i="35" s="1"/>
  <c r="J35" i="35"/>
  <c r="J34" i="35"/>
  <c r="J33" i="35" s="1"/>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0" i="26" l="1"/>
  <c r="J23" i="35"/>
  <c r="F44" i="47"/>
  <c r="F44" i="46"/>
  <c r="F26" i="26"/>
  <c r="F83" i="26"/>
  <c r="J26" i="26"/>
  <c r="J54" i="26"/>
  <c r="J86" i="26"/>
  <c r="J27" i="47"/>
  <c r="J23" i="46"/>
  <c r="J32" i="46"/>
  <c r="J53" i="46"/>
  <c r="J32" i="45"/>
  <c r="J24" i="44"/>
  <c r="J70" i="26"/>
  <c r="J48" i="35"/>
  <c r="J44" i="45"/>
  <c r="J47" i="26"/>
  <c r="F33" i="35"/>
  <c r="F39" i="35"/>
  <c r="F45" i="35"/>
  <c r="J8" i="35"/>
  <c r="F53" i="47"/>
  <c r="F59" i="47"/>
  <c r="J53" i="47"/>
  <c r="J44" i="46"/>
  <c r="F64" i="45"/>
  <c r="E45" i="48"/>
  <c r="I42" i="48"/>
  <c r="I79" i="48" s="1"/>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6" i="25" s="1"/>
  <c r="J97" i="25"/>
  <c r="J95" i="25"/>
  <c r="J94" i="25"/>
  <c r="J93" i="25"/>
  <c r="J92" i="25"/>
  <c r="J91" i="25"/>
  <c r="J90" i="25"/>
  <c r="J89" i="25"/>
  <c r="J88" i="25"/>
  <c r="J86" i="25"/>
  <c r="J85" i="25"/>
  <c r="J84" i="25"/>
  <c r="J83" i="25"/>
  <c r="J82" i="25"/>
  <c r="J81" i="25"/>
  <c r="J80" i="25"/>
  <c r="J78" i="25" s="1"/>
  <c r="J79" i="25"/>
  <c r="J77" i="25"/>
  <c r="J76" i="25"/>
  <c r="J75" i="25"/>
  <c r="J74" i="25"/>
  <c r="J73" i="25"/>
  <c r="J72" i="25"/>
  <c r="J71" i="25"/>
  <c r="J70" i="25"/>
  <c r="J68" i="25"/>
  <c r="J67" i="25"/>
  <c r="J66" i="25"/>
  <c r="J65" i="25"/>
  <c r="J64" i="25"/>
  <c r="J63" i="25"/>
  <c r="J62" i="25"/>
  <c r="J61" i="25"/>
  <c r="J59" i="25"/>
  <c r="J58" i="25"/>
  <c r="J57" i="25"/>
  <c r="J56" i="25"/>
  <c r="J55" i="25"/>
  <c r="J54" i="25"/>
  <c r="J51" i="25" s="1"/>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c r="J16" i="33"/>
  <c r="J15" i="33"/>
  <c r="J14" i="33"/>
  <c r="J13" i="33"/>
  <c r="J12" i="33"/>
  <c r="J11" i="33"/>
  <c r="J10" i="33"/>
  <c r="J9" i="33"/>
  <c r="J8" i="33" s="1"/>
  <c r="F61" i="33"/>
  <c r="F60" i="33"/>
  <c r="F59" i="33" s="1"/>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41" i="22" l="1"/>
  <c r="J46" i="22"/>
  <c r="J21" i="25"/>
  <c r="J115" i="25" s="1"/>
  <c r="J69" i="25"/>
  <c r="J64" i="35"/>
  <c r="F38" i="33"/>
  <c r="F44" i="33"/>
  <c r="F50" i="33"/>
  <c r="J48" i="24"/>
  <c r="J8" i="25"/>
  <c r="J60" i="25"/>
  <c r="J105" i="25"/>
  <c r="J74" i="4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D34" i="48"/>
  <c r="AE34" i="48" s="1"/>
  <c r="AC34" i="48"/>
  <c r="G34" i="48"/>
  <c r="AC33" i="48"/>
  <c r="AD33" i="48" s="1"/>
  <c r="AE33" i="48" s="1"/>
  <c r="G33" i="48"/>
  <c r="AC32" i="48"/>
  <c r="AD32" i="48" s="1"/>
  <c r="AE32" i="48" s="1"/>
  <c r="G32" i="48"/>
  <c r="AC31" i="48"/>
  <c r="AD31" i="48" s="1"/>
  <c r="AE31" i="48" s="1"/>
  <c r="G31" i="48"/>
  <c r="AD30" i="48"/>
  <c r="AE30" i="48" s="1"/>
  <c r="AC30" i="48"/>
  <c r="G30" i="48"/>
  <c r="AC29" i="48"/>
  <c r="AD29" i="48" s="1"/>
  <c r="AE29" i="48" s="1"/>
  <c r="G29" i="48"/>
  <c r="AC28" i="48"/>
  <c r="AD28" i="48" s="1"/>
  <c r="AE28" i="48" s="1"/>
  <c r="G28" i="48"/>
  <c r="AC27" i="48"/>
  <c r="AD27" i="48" s="1"/>
  <c r="AE27" i="48" s="1"/>
  <c r="G27" i="48"/>
  <c r="AD26" i="48"/>
  <c r="AE26" i="48" s="1"/>
  <c r="AC26" i="48"/>
  <c r="G26" i="48"/>
  <c r="AC25" i="48"/>
  <c r="AD25" i="48" s="1"/>
  <c r="AE25" i="48" s="1"/>
  <c r="G25" i="48"/>
  <c r="AC24" i="48"/>
  <c r="AD24" i="48" s="1"/>
  <c r="AE24" i="48" s="1"/>
  <c r="G24" i="48"/>
  <c r="AC23" i="48"/>
  <c r="AD23" i="48" s="1"/>
  <c r="AE23" i="48" s="1"/>
  <c r="G23" i="48"/>
  <c r="AD22" i="48"/>
  <c r="AE22" i="48" s="1"/>
  <c r="AC22" i="48"/>
  <c r="G22" i="48"/>
  <c r="AC21" i="48"/>
  <c r="AD21" i="48" s="1"/>
  <c r="AE21" i="48" s="1"/>
  <c r="G21" i="48"/>
  <c r="AC20" i="48"/>
  <c r="AD20" i="48" s="1"/>
  <c r="AE20" i="48" s="1"/>
  <c r="G20" i="48"/>
  <c r="AC19" i="48"/>
  <c r="AD19" i="48" s="1"/>
  <c r="AE19" i="48" s="1"/>
  <c r="G19" i="48"/>
  <c r="AD18" i="48"/>
  <c r="AE18" i="48" s="1"/>
  <c r="AC18" i="48"/>
  <c r="G18" i="48"/>
  <c r="AC17" i="48"/>
  <c r="AD17" i="48" s="1"/>
  <c r="AE17" i="48" s="1"/>
  <c r="G17" i="48"/>
  <c r="AC16" i="48"/>
  <c r="AD16" i="48" s="1"/>
  <c r="AE16" i="48" s="1"/>
  <c r="G16" i="48"/>
  <c r="AC15" i="48"/>
  <c r="AD15" i="48" s="1"/>
  <c r="AE15" i="48" s="1"/>
  <c r="G15" i="48"/>
  <c r="AD14" i="48"/>
  <c r="AE14" i="48" s="1"/>
  <c r="AC14" i="48"/>
  <c r="G14" i="48"/>
  <c r="AC13" i="48"/>
  <c r="AD13" i="48" s="1"/>
  <c r="AE13" i="48" s="1"/>
  <c r="G13" i="48"/>
  <c r="AC12" i="48"/>
  <c r="AD12" i="48" s="1"/>
  <c r="AE12" i="48" s="1"/>
  <c r="G12" i="48"/>
  <c r="E8" i="48"/>
  <c r="AC11" i="48"/>
  <c r="AD11" i="48" s="1"/>
  <c r="AE11" i="48" s="1"/>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F141" i="55" l="1"/>
  <c r="G141" i="55"/>
  <c r="I141" i="55"/>
  <c r="G53" i="55"/>
  <c r="I53" i="55"/>
  <c r="F53" i="55"/>
  <c r="F178" i="55"/>
  <c r="G178" i="55"/>
  <c r="I178" i="55"/>
  <c r="I375" i="55"/>
  <c r="G375" i="55"/>
  <c r="F375" i="55"/>
  <c r="G430" i="55"/>
  <c r="F430" i="55"/>
  <c r="I430" i="55"/>
  <c r="I171" i="55"/>
  <c r="F171" i="55"/>
  <c r="G171" i="55"/>
  <c r="I196" i="55"/>
  <c r="F196" i="55"/>
  <c r="G196" i="55"/>
  <c r="G460" i="55"/>
  <c r="F460" i="55"/>
  <c r="I460" i="55"/>
  <c r="I508" i="55"/>
  <c r="G508" i="55"/>
  <c r="F508" i="55"/>
  <c r="F288" i="55"/>
  <c r="G288" i="55"/>
  <c r="I288" i="55"/>
  <c r="F25" i="55"/>
  <c r="I25" i="55"/>
  <c r="G25" i="55"/>
  <c r="I270" i="55"/>
  <c r="G270" i="55"/>
  <c r="F270" i="55"/>
  <c r="I490" i="55"/>
  <c r="G490" i="55"/>
  <c r="F490" i="55"/>
  <c r="G260" i="55"/>
  <c r="F260" i="55"/>
  <c r="I260" i="55"/>
  <c r="F573" i="55"/>
  <c r="I573" i="55"/>
  <c r="G573" i="55"/>
  <c r="F95" i="55"/>
  <c r="G95" i="55"/>
  <c r="I95" i="55"/>
  <c r="I154" i="55"/>
  <c r="F154" i="55"/>
  <c r="G154" i="55"/>
  <c r="G148" i="55" s="1"/>
  <c r="F382" i="55"/>
  <c r="I382" i="55"/>
  <c r="G382" i="55"/>
  <c r="F456" i="55"/>
  <c r="I456" i="55"/>
  <c r="G456" i="55"/>
  <c r="G85" i="55"/>
  <c r="F85" i="55"/>
  <c r="I85" i="55"/>
  <c r="I63" i="55" s="1"/>
  <c r="F100" i="55"/>
  <c r="I100" i="55"/>
  <c r="G100" i="55"/>
  <c r="G96" i="55" s="1"/>
  <c r="AJ70" i="49"/>
  <c r="AJ71" i="49" s="1"/>
  <c r="Y23" i="34"/>
  <c r="K79" i="48"/>
  <c r="AA84" i="44"/>
  <c r="P22" i="34" s="1"/>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63" i="55"/>
  <c r="I96"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F469" i="55" l="1"/>
  <c r="I469" i="55"/>
  <c r="G469" i="55"/>
  <c r="G642" i="55"/>
  <c r="F642" i="55"/>
  <c r="I642" i="55"/>
  <c r="I606" i="55"/>
  <c r="G606" i="55"/>
  <c r="F606" i="55"/>
  <c r="I529" i="55"/>
  <c r="G529" i="55"/>
  <c r="F529" i="55"/>
  <c r="I532" i="55"/>
  <c r="G532" i="55"/>
  <c r="F532" i="55"/>
  <c r="I520" i="55"/>
  <c r="F520" i="55"/>
  <c r="G520" i="55"/>
  <c r="I485" i="55"/>
  <c r="G485" i="55"/>
  <c r="F485" i="55"/>
  <c r="I442" i="55"/>
  <c r="G442" i="55"/>
  <c r="F442" i="55"/>
  <c r="I466" i="55"/>
  <c r="F466" i="55"/>
  <c r="G466" i="55"/>
  <c r="F423" i="55"/>
  <c r="I423" i="55"/>
  <c r="G423" i="55"/>
  <c r="G370" i="55"/>
  <c r="F370" i="55"/>
  <c r="I370" i="55"/>
  <c r="G398" i="55"/>
  <c r="F398" i="55"/>
  <c r="I398" i="55"/>
  <c r="F392" i="55"/>
  <c r="I392" i="55"/>
  <c r="G392" i="55"/>
  <c r="I336" i="55"/>
  <c r="F336" i="55"/>
  <c r="G336" i="55"/>
  <c r="G333" i="55"/>
  <c r="I333" i="55"/>
  <c r="F333" i="55"/>
  <c r="F249" i="55"/>
  <c r="I249" i="55"/>
  <c r="G249" i="55"/>
  <c r="G227" i="55"/>
  <c r="F227" i="55"/>
  <c r="I227" i="55"/>
  <c r="G187" i="55"/>
  <c r="I187" i="55"/>
  <c r="F187" i="55"/>
  <c r="G147" i="55"/>
  <c r="I147" i="55"/>
  <c r="F147" i="55"/>
  <c r="G105" i="55"/>
  <c r="I105" i="55"/>
  <c r="F105" i="55"/>
  <c r="G59" i="55"/>
  <c r="I59" i="55"/>
  <c r="F59" i="55"/>
  <c r="F62" i="55"/>
  <c r="I62" i="55"/>
  <c r="G62" i="55"/>
  <c r="G29" i="55"/>
  <c r="F29" i="55"/>
  <c r="I29" i="55"/>
  <c r="F38" i="55"/>
  <c r="G38" i="55"/>
  <c r="I38" i="55"/>
  <c r="I32" i="55"/>
  <c r="G32" i="55"/>
  <c r="F32" i="55"/>
  <c r="F50" i="55"/>
  <c r="G50" i="55"/>
  <c r="I50" i="55"/>
  <c r="I618" i="55"/>
  <c r="G618" i="55"/>
  <c r="F618" i="55"/>
  <c r="I279" i="55"/>
  <c r="F279" i="55"/>
  <c r="G279" i="55"/>
  <c r="I568" i="55"/>
  <c r="G568" i="55"/>
  <c r="F568" i="55"/>
  <c r="I463" i="55"/>
  <c r="G463" i="55"/>
  <c r="F463" i="55"/>
  <c r="F636" i="55"/>
  <c r="I636" i="55"/>
  <c r="G636" i="55"/>
  <c r="I562" i="55"/>
  <c r="G562" i="55"/>
  <c r="F562" i="55"/>
  <c r="F547" i="55"/>
  <c r="G547" i="55"/>
  <c r="I547" i="55"/>
  <c r="G526" i="55"/>
  <c r="F526" i="55"/>
  <c r="I526" i="55"/>
  <c r="F523" i="55"/>
  <c r="I523" i="55"/>
  <c r="G523" i="55"/>
  <c r="F496" i="55"/>
  <c r="I496" i="55"/>
  <c r="G496" i="55"/>
  <c r="G503" i="55"/>
  <c r="F503" i="55"/>
  <c r="I503" i="55"/>
  <c r="G472" i="55"/>
  <c r="F472" i="55"/>
  <c r="I472" i="55"/>
  <c r="I449" i="55"/>
  <c r="G449" i="55"/>
  <c r="F449" i="55"/>
  <c r="I408" i="55"/>
  <c r="G408" i="55"/>
  <c r="F408" i="55"/>
  <c r="G354" i="55"/>
  <c r="F354" i="55"/>
  <c r="I354" i="55"/>
  <c r="I401" i="55"/>
  <c r="G401" i="55"/>
  <c r="F401" i="55"/>
  <c r="F358" i="55"/>
  <c r="G358" i="55"/>
  <c r="I358" i="55"/>
  <c r="I315" i="55"/>
  <c r="G315" i="55"/>
  <c r="F315" i="55"/>
  <c r="F324" i="55"/>
  <c r="I324" i="55"/>
  <c r="G324" i="55"/>
  <c r="G297" i="55"/>
  <c r="F297" i="55"/>
  <c r="I297" i="55"/>
  <c r="I232" i="55"/>
  <c r="G232" i="55"/>
  <c r="F232" i="55"/>
  <c r="F218" i="55"/>
  <c r="I218" i="55"/>
  <c r="G218" i="55"/>
  <c r="G202" i="55"/>
  <c r="I202" i="55"/>
  <c r="F202" i="55"/>
  <c r="F127" i="55"/>
  <c r="I127" i="55"/>
  <c r="G127" i="55"/>
  <c r="I90" i="55"/>
  <c r="F90" i="55"/>
  <c r="G90" i="55"/>
  <c r="I44" i="55"/>
  <c r="F44" i="55"/>
  <c r="G44" i="55"/>
  <c r="I56" i="55"/>
  <c r="G56" i="55"/>
  <c r="F56" i="55"/>
  <c r="G35" i="55"/>
  <c r="G33" i="55" s="1"/>
  <c r="F35" i="55"/>
  <c r="I35" i="55"/>
  <c r="G41" i="55"/>
  <c r="G39" i="55" s="1"/>
  <c r="I41" i="55"/>
  <c r="I39" i="55" s="1"/>
  <c r="F41" i="55"/>
  <c r="I47" i="55"/>
  <c r="F47" i="55"/>
  <c r="G47" i="55"/>
  <c r="G45" i="55" s="1"/>
  <c r="I306" i="55"/>
  <c r="F306" i="55"/>
  <c r="G306" i="55"/>
  <c r="I109" i="55"/>
  <c r="I106" i="55" s="1"/>
  <c r="G109" i="55"/>
  <c r="G106" i="55" s="1"/>
  <c r="F109" i="55"/>
  <c r="P460" i="55"/>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G533" i="55"/>
  <c r="I524" i="55"/>
  <c r="G524" i="55"/>
  <c r="I521" i="55"/>
  <c r="G521" i="55"/>
  <c r="G491" i="55"/>
  <c r="G497" i="55"/>
  <c r="I497" i="55"/>
  <c r="G470" i="55"/>
  <c r="I470" i="55"/>
  <c r="I443" i="55"/>
  <c r="G443" i="55"/>
  <c r="G402" i="55"/>
  <c r="I337" i="55"/>
  <c r="G337" i="55"/>
  <c r="I399" i="55"/>
  <c r="J399" i="55" s="1"/>
  <c r="G399" i="55"/>
  <c r="G355" i="55"/>
  <c r="G289" i="55"/>
  <c r="I228" i="55"/>
  <c r="G228" i="55"/>
  <c r="G203" i="55"/>
  <c r="I203" i="55"/>
  <c r="G197" i="55"/>
  <c r="G110" i="55"/>
  <c r="I86" i="55"/>
  <c r="G86" i="55"/>
  <c r="I42" i="55"/>
  <c r="G42" i="55"/>
  <c r="G54" i="55"/>
  <c r="I33" i="55"/>
  <c r="I45" i="55"/>
  <c r="I607" i="55"/>
  <c r="G467" i="55"/>
  <c r="I467" i="55"/>
  <c r="I637" i="55"/>
  <c r="G637" i="55"/>
  <c r="G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I590"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F236" i="55" l="1"/>
  <c r="I236" i="55"/>
  <c r="G236" i="55"/>
  <c r="G589" i="55"/>
  <c r="F589" i="55"/>
  <c r="I589" i="55"/>
  <c r="I574" i="55" s="1"/>
  <c r="G556" i="55"/>
  <c r="F556" i="55"/>
  <c r="I556" i="55"/>
  <c r="I548" i="55" s="1"/>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G548" i="55"/>
  <c r="I233" i="55"/>
  <c r="G233"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X34" i="20" s="1"/>
  <c r="T8" i="20"/>
  <c r="T34" i="20" s="1"/>
  <c r="P8" i="20"/>
  <c r="P34" i="20" s="1"/>
  <c r="L8" i="20"/>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l="1"/>
  <c r="AB34" i="20"/>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<sst xmlns="http://schemas.openxmlformats.org/spreadsheetml/2006/main" count="14926" uniqueCount="5130">
  <si>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</si>
  <si>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</si>
  <si>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</si>
  <si>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</si>
  <si>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</si>
  <si>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</si>
  <si>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</si>
  <si>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</si>
  <si>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</si>
  <si>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</si>
  <si>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</si>
  <si>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</si>
  <si>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</si>
  <si>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</si>
  <si>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</si>
  <si>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</si>
  <si>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</si>
  <si>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</si>
  <si>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</si>
  <si>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</si>
  <si>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</si>
  <si>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</si>
  <si>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</si>
  <si>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</si>
  <si>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</si>
  <si>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</si>
  <si>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</si>
  <si>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</si>
  <si>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</si>
  <si>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</si>
  <si>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</si>
  <si>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</si>
  <si>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</si>
  <si>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</si>
  <si>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</si>
  <si>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</si>
  <si>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</si>
  <si>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</si>
  <si>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</si>
  <si>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</si>
  <si>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</si>
  <si>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</si>
  <si>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</si>
  <si>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</si>
  <si>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</si>
  <si>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</si>
  <si>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</si>
  <si>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</si>
  <si>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</si>
  <si>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</si>
  <si>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</si>
  <si>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</si>
  <si>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</si>
  <si>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</si>
  <si>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</si>
  <si>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</si>
  <si>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</si>
  <si>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</si>
  <si>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</si>
  <si>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</si>
  <si>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</si>
  <si>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</si>
  <si>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</si>
  <si>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</si>
  <si>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</si>
  <si>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</si>
  <si>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</si>
  <si>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</si>
  <si>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</si>
  <si>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</si>
  <si>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</si>
  <si>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</si>
  <si>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</si>
  <si>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</si>
  <si>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</si>
  <si>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</si>
  <si>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</si>
  <si>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</si>
  <si>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</si>
  <si>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</si>
  <si>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</si>
  <si>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</si>
  <si>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</si>
  <si>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</si>
  <si>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</si>
  <si>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</si>
  <si>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</si>
  <si>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</si>
  <si>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</si>
  <si>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</si>
  <si>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</si>
  <si>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</si>
  <si>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</si>
  <si>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</si>
  <si>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</si>
  <si>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</si>
  <si>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</si>
  <si>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</si>
  <si>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</si>
  <si>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</si>
  <si>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</si>
  <si>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</si>
  <si>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</si>
  <si>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</si>
  <si>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</si>
  <si>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</si>
  <si>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</si>
  <si>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</si>
  <si>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</si>
  <si>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</si>
  <si>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</si>
  <si>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</si>
  <si>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</si>
  <si>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</si>
  <si>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</si>
  <si>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</si>
  <si>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</si>
  <si>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</si>
  <si>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</si>
  <si>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</si>
  <si>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</si>
  <si>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</si>
  <si>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</si>
  <si>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</si>
  <si>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</si>
  <si>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</si>
  <si>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</si>
  <si>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</si>
  <si>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</si>
  <si>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</si>
  <si>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</si>
  <si>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</si>
  <si>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</si>
  <si>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</si>
  <si>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</si>
  <si>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</si>
  <si>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</si>
  <si>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</si>
  <si>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</si>
  <si>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</si>
  <si>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</si>
  <si>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</si>
  <si>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</si>
  <si>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</si>
  <si>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</si>
  <si>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</si>
  <si>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</si>
  <si>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</si>
  <si>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</si>
  <si>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</si>
  <si>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</si>
  <si>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</si>
  <si>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</si>
  <si>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</si>
  <si>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</si>
  <si>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</si>
  <si>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</si>
  <si>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</si>
  <si>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</si>
  <si>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</si>
  <si>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</si>
  <si>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</si>
  <si>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</si>
  <si>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</si>
  <si>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</si>
  <si>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</si>
  <si>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</si>
  <si>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</si>
  <si>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</si>
  <si>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</si>
  <si>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</si>
  <si>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</si>
  <si>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</si>
  <si>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</si>
  <si>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</si>
  <si>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</si>
  <si>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</si>
  <si>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</si>
  <si>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</si>
  <si>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</si>
  <si>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</si>
  <si>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</si>
  <si>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</si>
  <si>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</si>
  <si>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</si>
  <si>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</si>
  <si>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</si>
  <si>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</si>
  <si>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</si>
  <si>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</si>
  <si>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</si>
  <si>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</si>
  <si>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</si>
  <si>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</si>
  <si>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</si>
  <si>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</si>
  <si>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</si>
  <si>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</si>
  <si>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</si>
  <si>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</si>
  <si>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</si>
  <si>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</si>
  <si>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</si>
  <si>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</si>
  <si>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</si>
  <si>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</si>
  <si>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</si>
  <si>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</si>
  <si>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</si>
  <si>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</si>
  <si>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</si>
  <si>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</si>
  <si>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</si>
  <si>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</si>
  <si>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</si>
  <si>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</si>
  <si>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</si>
  <si>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</si>
  <si>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</si>
  <si>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</si>
  <si>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</si>
  <si>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</si>
  <si>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</si>
  <si>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</si>
  <si>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</si>
  <si>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</si>
  <si>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</si>
  <si>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</si>
  <si>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</si>
  <si>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</si>
  <si>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</si>
  <si>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</si>
  <si>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</si>
  <si>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</si>
  <si>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</si>
  <si>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</si>
  <si>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</si>
  <si>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</si>
  <si>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</si>
  <si>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</si>
  <si>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</si>
  <si>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</si>
  <si>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</si>
  <si>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</si>
  <si>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</si>
  <si>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</si>
  <si>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</si>
  <si>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</si>
  <si>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</si>
  <si>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</si>
  <si>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</si>
  <si>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</si>
  <si>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</si>
  <si>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</si>
  <si>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</si>
  <si>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</si>
  <si>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</si>
  <si>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</si>
  <si>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</si>
  <si>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</si>
  <si>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</si>
  <si>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</si>
  <si>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</si>
  <si>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</si>
  <si>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</si>
  <si>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</si>
  <si>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</si>
  <si>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</si>
  <si>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</si>
  <si>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</si>
  <si>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</si>
  <si>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</si>
  <si>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</si>
  <si>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</si>
  <si>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</si>
  <si>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</si>
  <si>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</si>
  <si>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</si>
  <si>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</si>
  <si>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</si>
  <si>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</si>
  <si>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</si>
  <si>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</si>
  <si>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</si>
  <si>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</si>
  <si>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</si>
  <si>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</si>
  <si>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</si>
  <si>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</si>
  <si>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</si>
  <si>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</si>
  <si>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</si>
  <si>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</si>
  <si>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</si>
  <si>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</si>
  <si>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</si>
  <si>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</si>
  <si>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</si>
  <si>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</si>
  <si>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</si>
  <si>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</si>
  <si>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</si>
  <si>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</si>
  <si>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</si>
  <si>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</si>
  <si>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</si>
  <si>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</si>
  <si>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</si>
  <si>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</si>
  <si>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</si>
  <si>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</si>
  <si>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</si>
  <si>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</si>
  <si>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</si>
  <si>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</si>
  <si>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</si>
  <si>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</si>
  <si>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</si>
  <si>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</si>
  <si>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</si>
  <si>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</si>
  <si>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</si>
  <si>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</si>
  <si>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</si>
  <si>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</si>
  <si>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</si>
  <si>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</si>
  <si>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</si>
  <si>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</si>
  <si>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</si>
  <si>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</si>
  <si>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</si>
  <si>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</si>
  <si>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</si>
  <si>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</si>
  <si>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</si>
  <si>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</si>
  <si>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</si>
  <si>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</si>
  <si>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</si>
  <si>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</si>
  <si>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</si>
  <si>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</si>
  <si>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</si>
  <si>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</si>
  <si>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</si>
  <si>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</si>
  <si>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</si>
  <si>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</si>
  <si>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</si>
  <si>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</si>
  <si>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</si>
  <si>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</si>
  <si>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</si>
  <si>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</si>
  <si>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</si>
  <si>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</si>
  <si>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</si>
  <si>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</si>
  <si>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</si>
  <si>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</si>
  <si>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</si>
  <si>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</si>
  <si>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</si>
  <si>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</si>
  <si>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</si>
  <si>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</si>
  <si>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</si>
  <si>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</si>
  <si>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</si>
  <si>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</si>
  <si>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</si>
  <si>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</si>
  <si>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</si>
  <si>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</si>
  <si>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</si>
  <si>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</si>
  <si>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</si>
  <si>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</si>
  <si>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</si>
  <si>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</si>
  <si>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</si>
  <si>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</si>
  <si>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</si>
  <si>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</si>
  <si>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</si>
  <si>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</si>
  <si>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</si>
  <si>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</si>
  <si>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</si>
  <si>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</si>
  <si>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</si>
  <si>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</si>
  <si>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</si>
  <si>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</si>
  <si>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</si>
  <si>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</si>
  <si>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</si>
  <si>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</si>
  <si>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</si>
  <si>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</si>
  <si>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</si>
  <si>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</si>
  <si>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</si>
  <si>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</si>
  <si>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</si>
  <si>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</si>
  <si>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</si>
  <si>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</si>
  <si>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</si>
  <si>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</si>
  <si>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</si>
  <si>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</si>
  <si>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</si>
  <si>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</si>
  <si>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</si>
  <si>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</si>
  <si>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</si>
  <si>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</si>
  <si>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</si>
  <si>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</si>
  <si>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</si>
  <si>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</si>
  <si>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</si>
  <si>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</si>
  <si>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</si>
  <si>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</si>
  <si>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</si>
  <si>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</si>
  <si>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</si>
  <si>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</si>
  <si>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</si>
  <si>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</si>
  <si>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</si>
  <si>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</si>
  <si>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</si>
  <si>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</si>
  <si>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</si>
  <si>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</si>
  <si>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</si>
  <si>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</si>
  <si>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</si>
  <si>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</si>
  <si>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</si>
  <si>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</si>
  <si>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</si>
  <si>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</si>
  <si>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</si>
  <si>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</si>
  <si>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</si>
  <si>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</si>
  <si>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</si>
  <si>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</si>
  <si>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</si>
  <si>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</si>
  <si>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</si>
  <si>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</si>
  <si>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</si>
  <si>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</si>
  <si>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</si>
  <si>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</si>
  <si>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</si>
  <si>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</si>
  <si>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</si>
  <si>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</si>
  <si>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</si>
  <si>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</si>
  <si>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</si>
  <si>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</si>
  <si>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</si>
  <si>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</si>
  <si>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</si>
  <si>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</si>
  <si>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</si>
  <si>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</si>
  <si>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</si>
  <si>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</si>
  <si>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</si>
  <si>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</si>
  <si>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</si>
  <si>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</si>
  <si>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</si>
  <si>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</si>
  <si>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</si>
  <si>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</si>
  <si>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</si>
  <si>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</si>
  <si>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</si>
  <si>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</si>
  <si>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</si>
  <si>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</si>
  <si>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</si>
  <si>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</si>
  <si>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</si>
  <si>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</si>
  <si>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</si>
  <si>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</si>
  <si>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</si>
  <si>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</si>
  <si>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</si>
  <si>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</si>
  <si>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</si>
  <si>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</si>
  <si>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</si>
  <si>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</si>
  <si>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</si>
  <si>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</si>
  <si>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</si>
  <si>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</si>
  <si>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</si>
  <si>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</si>
  <si>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</si>
  <si>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</si>
  <si>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</si>
  <si>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</si>
  <si>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</si>
  <si>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</si>
  <si>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</si>
  <si>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</si>
  <si>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</si>
  <si>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</si>
  <si>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</si>
  <si>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</si>
  <si>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</si>
  <si>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</si>
  <si>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</si>
  <si>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</si>
  <si>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</si>
  <si>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</si>
  <si>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</si>
  <si>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</si>
  <si>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</si>
  <si>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</si>
  <si>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</si>
  <si>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</si>
  <si>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</si>
  <si>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</si>
  <si>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</si>
  <si>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</si>
  <si>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</si>
  <si>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</si>
  <si>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</si>
  <si>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</si>
  <si>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</si>
  <si>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</si>
  <si>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</si>
  <si>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</si>
  <si>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</si>
  <si>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</si>
  <si>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</si>
  <si>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</si>
  <si>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</si>
  <si>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</si>
  <si>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</si>
  <si>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</si>
  <si>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</si>
  <si>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</si>
  <si>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</si>
  <si>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</si>
  <si>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</si>
  <si>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</si>
  <si>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</si>
  <si>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</si>
  <si>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</si>
  <si>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</si>
  <si>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</si>
  <si>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</si>
  <si>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</si>
  <si>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</si>
  <si>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</si>
  <si>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</si>
  <si>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</si>
  <si>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</si>
  <si>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</si>
  <si>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</si>
  <si>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</si>
  <si>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</si>
  <si>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</si>
  <si>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</si>
  <si>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</si>
  <si>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</si>
  <si>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</si>
  <si>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</si>
  <si>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</si>
  <si>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</si>
  <si>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</si>
  <si>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</si>
  <si>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</si>
  <si>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</si>
  <si>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</si>
  <si>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</si>
  <si>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</si>
  <si>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</si>
  <si>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</si>
  <si>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</si>
  <si>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</si>
  <si>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</si>
  <si>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</si>
  <si>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</si>
  <si>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</si>
  <si>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</si>
  <si>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</si>
  <si>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</si>
  <si>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</si>
  <si>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</si>
  <si>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</si>
  <si>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</si>
  <si>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</si>
  <si>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</si>
  <si>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</si>
  <si>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</si>
  <si>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</si>
  <si>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</si>
  <si>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</si>
  <si>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</si>
  <si>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</si>
  <si>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</si>
  <si>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</si>
  <si>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</si>
  <si>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</si>
  <si>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</si>
  <si>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</si>
  <si>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</si>
  <si>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</si>
  <si>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</si>
  <si>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</si>
  <si>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</si>
  <si>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</si>
  <si>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</si>
  <si>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</si>
  <si>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</si>
  <si>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</si>
  <si>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</si>
  <si>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</si>
  <si>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</si>
  <si>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</si>
  <si>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</si>
  <si>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</si>
  <si>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</si>
  <si>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</si>
  <si>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</si>
  <si>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</si>
  <si>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</si>
  <si>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</si>
  <si>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</si>
  <si>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</si>
  <si>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</si>
  <si>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</si>
  <si>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</si>
  <si>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</si>
  <si>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</si>
  <si>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</si>
  <si>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</si>
  <si>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</si>
  <si>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</si>
  <si>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</si>
  <si>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</si>
  <si>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</si>
  <si>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</si>
  <si>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</si>
  <si>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</si>
  <si>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</si>
  <si>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</si>
  <si>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</si>
  <si>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</si>
  <si>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</si>
  <si>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</si>
  <si>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</si>
  <si>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</si>
  <si>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</si>
  <si>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</si>
  <si>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</si>
  <si>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</si>
  <si>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</si>
  <si>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</si>
  <si>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</si>
  <si>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</si>
  <si>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</si>
  <si>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</si>
  <si>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</si>
  <si>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</si>
  <si>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</si>
  <si>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</si>
  <si>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</si>
  <si>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</si>
  <si>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</si>
  <si>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</si>
  <si>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</si>
  <si>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</si>
  <si>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</si>
  <si>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</si>
  <si>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</si>
  <si>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</si>
  <si>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</si>
  <si>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</si>
  <si>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</si>
  <si>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</si>
  <si>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</si>
  <si>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</si>
  <si>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</si>
  <si>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</si>
  <si>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</si>
  <si>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</si>
  <si>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</si>
  <si>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</si>
  <si>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</si>
  <si>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</si>
  <si>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</si>
  <si>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</si>
  <si>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</si>
  <si>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</si>
  <si>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</si>
  <si>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</si>
  <si>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</si>
  <si>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</si>
  <si>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</si>
  <si>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</si>
  <si>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</si>
  <si>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</si>
  <si>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</si>
  <si>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</si>
  <si>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</si>
  <si>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</si>
  <si>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</si>
  <si>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</si>
  <si>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</si>
  <si>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</si>
  <si>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</si>
  <si>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</si>
  <si>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</si>
  <si>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</si>
  <si>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</si>
  <si>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</si>
  <si>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</si>
  <si>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</si>
  <si>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</si>
  <si>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</si>
  <si>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</si>
  <si>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</si>
  <si>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</si>
  <si>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</si>
  <si>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</si>
  <si>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</si>
  <si>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</si>
  <si>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</si>
  <si>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</si>
  <si>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</si>
  <si>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</si>
  <si>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</si>
  <si>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</si>
  <si>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</si>
  <si>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</si>
  <si>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</si>
  <si>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</si>
  <si>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</si>
  <si>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</si>
  <si>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</si>
  <si>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</si>
  <si>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</si>
  <si>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</si>
  <si>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</si>
  <si>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</si>
  <si>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</si>
  <si>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</si>
  <si>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</si>
  <si>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</si>
  <si>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</si>
  <si>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</si>
  <si>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</si>
  <si>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</si>
  <si>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</si>
  <si>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</si>
  <si>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</si>
  <si>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</si>
  <si>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</si>
  <si>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</si>
  <si>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</si>
  <si>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</si>
  <si>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</si>
  <si>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</si>
  <si>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</si>
  <si>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</si>
  <si>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</si>
  <si>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</si>
  <si>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</si>
  <si>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</si>
  <si>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</si>
  <si>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</si>
  <si>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</si>
  <si>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</si>
  <si>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</si>
  <si>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</si>
  <si>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</si>
  <si>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</si>
  <si>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</si>
  <si>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</si>
  <si>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</si>
  <si>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</si>
  <si>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</si>
  <si>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</si>
  <si>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</si>
  <si>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</si>
  <si>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</si>
  <si>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</si>
  <si>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</si>
  <si>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</si>
  <si>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</si>
  <si>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</si>
  <si>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</si>
  <si>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</si>
  <si>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</si>
  <si>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</si>
  <si>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</si>
  <si>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</si>
  <si>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</si>
  <si>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</si>
  <si>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</si>
  <si>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</si>
  <si>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</si>
  <si>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</si>
  <si>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</si>
  <si>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</si>
  <si>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</si>
  <si>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</si>
  <si>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</si>
  <si>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</si>
  <si>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</si>
  <si>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</si>
  <si>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</si>
  <si>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</si>
  <si>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</si>
  <si>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</si>
  <si>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</si>
  <si>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</si>
  <si>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</si>
  <si>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</si>
  <si>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</si>
  <si>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</si>
  <si>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</si>
  <si>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</si>
  <si>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</si>
  <si>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</si>
  <si>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</si>
  <si>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</si>
  <si>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</si>
  <si>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</si>
  <si>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</si>
  <si>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</si>
  <si>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</si>
  <si>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</si>
  <si>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</si>
  <si>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</si>
  <si>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</si>
  <si>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</si>
  <si>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</si>
  <si>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</si>
  <si>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</si>
  <si>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</si>
  <si>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</si>
  <si>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</si>
  <si>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</si>
  <si>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</si>
  <si>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</si>
  <si>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</si>
  <si>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</si>
  <si>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</si>
  <si>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</si>
  <si>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</si>
  <si>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</si>
  <si>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</si>
  <si>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</si>
  <si>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</si>
  <si>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</si>
  <si>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</si>
  <si>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</si>
  <si>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</si>
  <si>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</si>
  <si>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</si>
  <si>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</si>
  <si>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</si>
  <si>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</si>
  <si>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</si>
  <si>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</si>
  <si>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</si>
  <si>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</si>
  <si>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</si>
  <si>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</si>
  <si>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</si>
  <si>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</si>
  <si>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</si>
  <si>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</si>
  <si>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</si>
  <si>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</si>
  <si>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</si>
  <si>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</si>
  <si>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</si>
  <si>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</si>
  <si>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</si>
  <si>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</si>
  <si>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</si>
  <si>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</si>
  <si>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</si>
  <si>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</si>
  <si>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</si>
  <si>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</si>
  <si>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</si>
  <si>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</si>
  <si>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</si>
  <si>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</si>
  <si>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</si>
  <si>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</si>
  <si>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</si>
  <si>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</si>
  <si>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</si>
  <si>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</si>
  <si>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</si>
  <si>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</si>
  <si>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</si>
  <si>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</si>
  <si>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</si>
  <si>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</si>
  <si>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</si>
  <si>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</si>
  <si>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</si>
  <si>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</si>
  <si>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</si>
  <si>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</si>
  <si>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</si>
  <si>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</si>
  <si>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</si>
  <si>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</si>
  <si>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</si>
  <si>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</si>
  <si>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</si>
  <si>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</si>
  <si>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</si>
  <si>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</si>
  <si>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</si>
  <si>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</si>
  <si>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</si>
  <si>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</si>
  <si>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</si>
  <si>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</si>
  <si>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</si>
  <si>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</si>
  <si>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</si>
  <si>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</si>
  <si>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</si>
  <si>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</si>
  <si>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</si>
  <si>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</si>
  <si>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</si>
  <si>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</si>
  <si>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</si>
  <si>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</si>
  <si>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</si>
  <si>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</si>
  <si>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</si>
  <si>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</si>
  <si>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</si>
  <si>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</si>
  <si>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</si>
  <si>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</si>
  <si>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</si>
  <si>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</si>
  <si>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</si>
  <si>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</si>
  <si>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</si>
  <si>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</si>
  <si>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</si>
  <si>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</si>
  <si>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</si>
  <si>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</si>
  <si>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</si>
  <si>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</si>
  <si>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</si>
  <si>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</si>
  <si>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</si>
  <si>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</si>
  <si>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</si>
  <si>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</si>
  <si>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</si>
  <si>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</si>
  <si>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</si>
  <si>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</si>
  <si>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</si>
  <si>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</si>
  <si>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</si>
  <si>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</si>
  <si>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</si>
  <si>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</si>
  <si>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</si>
  <si>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</si>
  <si>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</si>
  <si>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</si>
  <si>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</si>
  <si>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</si>
  <si>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</si>
  <si>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</si>
  <si>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</si>
  <si>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</si>
  <si>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</si>
  <si>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</si>
  <si>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</si>
  <si>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</si>
  <si>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</si>
  <si>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</si>
  <si>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</si>
  <si>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</si>
  <si>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</si>
  <si>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</si>
  <si>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</si>
  <si>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</si>
  <si>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</si>
  <si>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</si>
  <si>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</si>
  <si>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</si>
  <si>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</si>
  <si>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</si>
  <si>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</si>
  <si>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</si>
  <si>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</si>
  <si>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</si>
  <si>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</si>
  <si>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</si>
  <si>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</si>
  <si>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</si>
  <si>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</si>
  <si>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</si>
  <si>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</si>
  <si>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</si>
  <si>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</si>
  <si>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</si>
  <si>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</si>
  <si>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</si>
  <si>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</si>
  <si>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</si>
  <si>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</si>
  <si>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</si>
  <si>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</si>
  <si>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</si>
  <si>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</si>
  <si>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</si>
  <si>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</si>
  <si>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</si>
  <si>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</si>
  <si>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</si>
  <si>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</si>
  <si>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</si>
  <si>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</si>
  <si>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</si>
  <si>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</si>
  <si>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</si>
  <si>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</si>
  <si>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</si>
  <si>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</si>
  <si>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</si>
  <si>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</si>
  <si>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</si>
  <si>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</si>
  <si>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</si>
  <si>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</si>
  <si>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</si>
  <si>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</si>
  <si>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</si>
  <si>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</si>
  <si>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</si>
  <si>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</si>
  <si>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</si>
  <si>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</si>
  <si>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</si>
  <si>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</si>
  <si>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</si>
  <si>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</si>
  <si>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</si>
  <si>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</si>
  <si>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</si>
  <si>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</si>
  <si>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</si>
  <si>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</si>
  <si>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</si>
  <si>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</si>
  <si>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</si>
  <si>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</si>
  <si>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</si>
  <si>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</si>
  <si>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</si>
  <si>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</si>
  <si>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</si>
  <si>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</si>
  <si>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</si>
  <si>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</si>
  <si>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</si>
  <si>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</si>
  <si>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</si>
  <si>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</si>
  <si>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</si>
  <si>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</si>
  <si>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</si>
  <si>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</si>
  <si>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</si>
  <si>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</si>
  <si>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</si>
  <si>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</si>
  <si>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</si>
  <si>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</si>
  <si>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</si>
  <si>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</si>
  <si>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</si>
  <si>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</si>
  <si>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</si>
  <si>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</si>
  <si>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</si>
  <si>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</si>
  <si>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</si>
  <si>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</si>
  <si>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</si>
  <si>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</si>
  <si>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</si>
  <si>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</si>
  <si>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</si>
  <si>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</si>
  <si>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</si>
  <si>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</si>
  <si>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</si>
  <si>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</si>
  <si>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</si>
  <si>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</si>
  <si>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</si>
  <si>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</si>
  <si>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</si>
  <si>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</si>
  <si>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</si>
  <si>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</si>
  <si>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</si>
  <si>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</si>
  <si>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</si>
  <si>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</si>
  <si>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</si>
  <si>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</si>
  <si>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</si>
  <si>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</si>
  <si>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</si>
  <si>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</si>
  <si>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</si>
  <si>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</si>
  <si>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</si>
  <si>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</si>
  <si>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</si>
  <si>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</si>
  <si>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</si>
  <si>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</si>
  <si>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</si>
  <si>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</si>
  <si>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</si>
  <si>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</si>
  <si>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</si>
  <si>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</si>
  <si>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</si>
  <si>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</si>
  <si>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</si>
  <si>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</si>
  <si>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</si>
  <si>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</si>
  <si>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</si>
  <si>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</si>
  <si>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</si>
  <si>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</si>
  <si>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</si>
  <si>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</si>
  <si>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</si>
  <si>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</si>
  <si>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</si>
  <si>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</si>
  <si>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</si>
  <si>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</si>
  <si>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</si>
  <si>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</si>
  <si>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</si>
  <si>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</si>
  <si>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</si>
  <si>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</si>
  <si>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</si>
  <si>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</si>
  <si>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</si>
  <si>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</si>
  <si>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</si>
  <si>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</si>
  <si>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</si>
  <si>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</si>
  <si>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</si>
  <si>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</si>
  <si>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</si>
  <si>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</si>
  <si>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</si>
  <si>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</si>
  <si>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</si>
  <si>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</si>
  <si>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</si>
  <si>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</si>
  <si>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</si>
  <si>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</si>
  <si>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</si>
  <si>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</si>
  <si>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</si>
  <si>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</si>
  <si>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</si>
  <si>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</si>
  <si>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</si>
  <si>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</si>
  <si>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</si>
  <si>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</si>
  <si>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</si>
  <si>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</si>
  <si>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</si>
  <si>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</si>
  <si>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</si>
  <si>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</si>
  <si>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</si>
  <si>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</si>
  <si>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</si>
  <si>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</si>
  <si>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</si>
  <si>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</si>
  <si>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</si>
  <si>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</si>
  <si>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</si>
  <si>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</si>
  <si>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</si>
  <si>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</si>
  <si>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</si>
  <si>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</si>
  <si>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</si>
  <si>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</si>
  <si>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</si>
  <si>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</si>
  <si>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</si>
  <si>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</si>
  <si>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</si>
  <si>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</si>
  <si>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</si>
  <si>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</si>
  <si>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</si>
  <si>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</si>
  <si>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</si>
  <si>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</si>
  <si>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</si>
  <si>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</si>
  <si>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</si>
  <si>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</si>
  <si>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</si>
  <si>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</si>
  <si>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</si>
  <si>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</si>
  <si>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</si>
  <si>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</si>
  <si>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</si>
  <si>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</si>
  <si>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</si>
  <si>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</si>
  <si>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</si>
  <si>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</si>
  <si>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</si>
  <si>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</si>
  <si>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</si>
  <si>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</si>
  <si>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</si>
  <si>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</si>
  <si>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</si>
  <si>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</si>
  <si>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</si>
  <si>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</si>
  <si>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</si>
  <si>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</si>
  <si>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</si>
  <si>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</si>
  <si>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</si>
  <si>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</si>
  <si>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</si>
  <si>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</si>
  <si>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</si>
  <si>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</si>
  <si>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</si>
  <si>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</si>
  <si>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</si>
  <si>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</si>
  <si>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</si>
  <si>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</si>
  <si>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</si>
  <si>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</si>
  <si>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</si>
  <si>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</si>
  <si>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</si>
  <si>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</si>
  <si>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</si>
  <si>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</si>
  <si>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</si>
  <si>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</si>
  <si>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</si>
  <si>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</si>
  <si>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</si>
  <si>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</si>
  <si>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</si>
  <si>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</si>
  <si>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</si>
  <si>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</si>
  <si>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</si>
  <si>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</si>
  <si>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</si>
  <si>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</si>
  <si>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</si>
  <si>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</si>
  <si>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</si>
  <si>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</si>
  <si>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</si>
  <si>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</si>
  <si>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</si>
  <si>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</si>
  <si>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</si>
  <si>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</si>
  <si>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</si>
  <si>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</si>
  <si>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</si>
  <si>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</si>
  <si>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</si>
  <si>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</si>
  <si>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</si>
  <si>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</si>
  <si>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</si>
  <si>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</si>
  <si>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</si>
  <si>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</si>
  <si>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</si>
  <si>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</si>
  <si>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</si>
  <si>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</si>
  <si>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</si>
  <si>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</si>
  <si>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</si>
  <si>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</si>
  <si>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</si>
  <si>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</si>
  <si>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</si>
  <si>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</si>
  <si>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</si>
  <si>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</si>
  <si>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</si>
  <si>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</si>
  <si>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</si>
  <si>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</si>
  <si>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</si>
  <si>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</si>
  <si>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</si>
  <si>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</si>
  <si>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</si>
  <si>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</si>
  <si>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</si>
  <si>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</si>
  <si>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</si>
  <si>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</si>
  <si>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</si>
  <si>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</si>
  <si>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</si>
  <si>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</si>
  <si>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</si>
  <si>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</si>
  <si>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</si>
  <si>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</si>
  <si>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</si>
  <si>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</si>
  <si>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</si>
  <si>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</si>
  <si>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</si>
  <si>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</si>
  <si>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</si>
  <si>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</si>
  <si>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</si>
  <si>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</si>
  <si>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</si>
  <si>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</si>
  <si>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</si>
  <si>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</si>
  <si>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</si>
  <si>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</si>
  <si>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</si>
  <si>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</si>
  <si>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</si>
  <si>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</si>
  <si>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</si>
  <si>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</si>
  <si>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</si>
  <si>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</si>
  <si>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</si>
  <si>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</si>
  <si>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</si>
  <si>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</si>
  <si>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</si>
  <si>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</si>
  <si>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</si>
  <si>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</si>
  <si>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</si>
  <si>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</si>
  <si>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</si>
  <si>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</si>
  <si>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</si>
  <si>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</si>
  <si>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</si>
  <si>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</si>
  <si>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</si>
  <si>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</si>
  <si>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</si>
  <si>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</si>
  <si>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</si>
  <si>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</si>
  <si>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</si>
  <si>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</si>
  <si>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</si>
  <si>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</si>
  <si>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</si>
  <si>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</si>
  <si>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</si>
  <si>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</si>
  <si>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</si>
  <si>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</si>
  <si>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</si>
  <si>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</si>
  <si>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</si>
  <si>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</si>
  <si>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</si>
  <si>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</si>
  <si>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</si>
  <si>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</si>
  <si>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</si>
  <si>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</si>
  <si>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</si>
  <si>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</si>
  <si>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</si>
  <si>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</si>
  <si>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</si>
  <si>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</si>
  <si>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</si>
  <si>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</si>
  <si>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</si>
  <si>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</si>
  <si>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</si>
  <si>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</si>
  <si>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</si>
  <si>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</si>
  <si>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</si>
  <si>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</si>
  <si>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</si>
  <si>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</si>
  <si>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</si>
  <si>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</si>
  <si>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</si>
  <si>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</si>
  <si>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</si>
  <si>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</si>
  <si>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</si>
  <si>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</si>
  <si>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</si>
  <si>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</si>
  <si>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</si>
  <si>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</si>
  <si>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</si>
  <si>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</si>
  <si>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</si>
  <si>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</si>
  <si>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</si>
  <si>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</si>
  <si>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</si>
  <si>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</si>
  <si>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</si>
  <si>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</si>
  <si>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</si>
  <si>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</si>
  <si>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</si>
  <si>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</si>
  <si>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</si>
  <si>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</si>
  <si>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</si>
  <si>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</si>
  <si>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</si>
  <si>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</si>
  <si>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</si>
  <si>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</si>
  <si>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</si>
  <si>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</si>
  <si>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</si>
  <si>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</si>
  <si>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</si>
  <si>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</si>
  <si>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</si>
  <si>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</si>
  <si>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</si>
  <si>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</si>
  <si>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</si>
  <si>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</si>
  <si>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</si>
  <si>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</si>
  <si>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</si>
  <si>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</si>
  <si>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</si>
  <si>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</si>
  <si>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</si>
  <si>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</si>
  <si>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</si>
  <si>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</si>
  <si>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</si>
  <si>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</si>
  <si>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</si>
  <si>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</si>
  <si>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</si>
  <si>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</si>
  <si>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</si>
  <si>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</si>
  <si>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</si>
  <si>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</si>
  <si>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</si>
  <si>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</si>
  <si>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</si>
  <si>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</si>
  <si>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</si>
  <si>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</si>
  <si>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</si>
  <si>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</si>
  <si>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</si>
  <si>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</si>
  <si>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</si>
  <si>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</si>
  <si>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</si>
  <si>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</si>
  <si>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</si>
  <si>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</si>
  <si>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</si>
  <si>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</si>
  <si>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</si>
  <si>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</si>
  <si>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</si>
  <si>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</si>
  <si>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</si>
  <si>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</si>
  <si>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</si>
  <si>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</si>
  <si>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</si>
  <si>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</si>
  <si>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</si>
  <si>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</si>
  <si>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</si>
  <si>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</si>
  <si>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</si>
  <si>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</si>
  <si>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</si>
  <si>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</si>
  <si>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</si>
  <si>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</si>
  <si>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</si>
  <si>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</si>
  <si>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</si>
  <si>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</si>
  <si>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</si>
  <si>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</si>
  <si>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</si>
  <si>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</si>
  <si>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</si>
  <si>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</si>
  <si>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</si>
  <si>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</si>
  <si>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</si>
  <si>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</si>
  <si>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</si>
  <si>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</si>
  <si>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</si>
  <si>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</si>
  <si>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</si>
  <si>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</si>
  <si>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</si>
  <si>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</si>
  <si>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</si>
  <si>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</si>
  <si>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</si>
  <si>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</si>
  <si>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</si>
  <si>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</si>
  <si>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</si>
  <si>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</si>
  <si>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</si>
  <si>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</si>
  <si>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</si>
  <si>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</si>
  <si>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</si>
  <si>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</si>
  <si>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</si>
  <si>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</si>
  <si>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</si>
  <si>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</si>
  <si>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</si>
  <si>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</si>
  <si>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</si>
  <si>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</si>
  <si>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</si>
  <si>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</si>
  <si>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</si>
  <si>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</si>
  <si>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</si>
  <si>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</si>
  <si>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</si>
  <si>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</si>
  <si>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</si>
  <si>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</si>
  <si>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</si>
  <si>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</si>
  <si>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</si>
  <si>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</si>
  <si>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</si>
  <si>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</si>
  <si>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</si>
  <si>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</si>
  <si>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</si>
  <si>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</si>
  <si>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</si>
  <si>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</si>
  <si>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</si>
  <si>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</si>
  <si>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</si>
  <si>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</si>
  <si>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</si>
  <si>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</si>
  <si>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</si>
  <si>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</si>
  <si>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</si>
  <si>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</si>
  <si>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</si>
  <si>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</si>
  <si>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</si>
  <si>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</si>
  <si>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</si>
  <si>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</si>
  <si>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</si>
  <si>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</si>
  <si>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</si>
  <si>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</si>
  <si>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</si>
  <si>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</si>
  <si>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</si>
  <si>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</si>
  <si>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</si>
  <si>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</si>
  <si>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</si>
  <si>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</si>
  <si>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</si>
  <si>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</si>
  <si>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</si>
  <si>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</si>
  <si>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</si>
  <si>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</si>
  <si>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</si>
  <si>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</si>
  <si>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</si>
  <si>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</si>
  <si>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</si>
  <si>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</si>
  <si>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</si>
  <si>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</si>
  <si>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</si>
  <si>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</si>
  <si>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</si>
  <si>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</si>
  <si>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</si>
  <si>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</si>
  <si>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</si>
  <si>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</si>
  <si>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</si>
  <si>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</si>
  <si>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</si>
  <si>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</si>
  <si>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</si>
  <si>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</si>
  <si>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</si>
  <si>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</si>
  <si>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</si>
  <si>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</si>
  <si>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</si>
  <si>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</si>
  <si>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</si>
  <si>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</si>
  <si>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</si>
  <si>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</si>
  <si>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</si>
  <si>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</si>
  <si>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</si>
  <si>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</si>
  <si>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</si>
  <si>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</si>
  <si>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</si>
  <si>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</si>
  <si>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</si>
  <si>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</si>
  <si>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</si>
  <si>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</si>
  <si>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</si>
  <si>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</si>
  <si>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</si>
  <si>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</si>
  <si>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</si>
  <si>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</si>
  <si>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</si>
  <si>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</si>
  <si>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</si>
  <si>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</si>
  <si>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</si>
  <si>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</si>
  <si>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</si>
  <si>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</si>
  <si>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</si>
  <si>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</si>
  <si>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</si>
  <si>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</si>
  <si>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</si>
  <si>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</si>
  <si>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</si>
  <si>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</si>
  <si>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</si>
  <si>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</si>
  <si>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</si>
  <si>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</si>
  <si>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</si>
  <si>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</si>
  <si>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</si>
  <si>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</si>
  <si>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</si>
  <si>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</si>
  <si>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</si>
  <si>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</si>
  <si>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</si>
  <si>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</si>
  <si>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</si>
  <si>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</si>
  <si>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</si>
  <si>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</si>
  <si>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</si>
  <si>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</si>
  <si>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</si>
  <si>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</si>
  <si>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</si>
  <si>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</si>
  <si>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</si>
  <si>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</si>
  <si>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</si>
  <si>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</si>
  <si>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</si>
  <si>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</si>
  <si>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</si>
  <si>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</si>
  <si>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</si>
  <si>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</si>
  <si>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</si>
  <si>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</si>
  <si>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</si>
  <si>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</si>
  <si>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</si>
  <si>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</si>
  <si>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</si>
  <si>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</si>
  <si>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</si>
  <si>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</si>
  <si>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</si>
  <si>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</si>
  <si>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</si>
  <si>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</si>
  <si>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</si>
  <si>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</si>
  <si>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</si>
  <si>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</si>
  <si>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</si>
  <si>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</si>
  <si>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</si>
  <si>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</si>
  <si>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</si>
  <si>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</si>
  <si>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</si>
  <si>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</si>
  <si>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</si>
  <si>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</si>
  <si>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</si>
  <si>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</si>
  <si>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</si>
  <si>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</si>
  <si>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</si>
  <si>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</si>
  <si>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</si>
  <si>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</si>
  <si>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</si>
  <si>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</si>
  <si>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</si>
  <si>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</si>
  <si>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</si>
  <si>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</si>
  <si>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</si>
  <si>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</si>
  <si>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</si>
  <si>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</si>
  <si>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</si>
  <si>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</si>
  <si>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</si>
  <si>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</si>
  <si>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</si>
  <si>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</si>
  <si>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</si>
  <si>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</si>
  <si>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</si>
  <si>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</si>
  <si>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</si>
  <si>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</si>
  <si>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</si>
  <si>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</si>
  <si>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</si>
  <si>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</si>
  <si>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</si>
  <si>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</si>
  <si>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</si>
  <si>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</si>
  <si>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</si>
  <si>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</si>
  <si>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</si>
  <si>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</si>
  <si>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</si>
  <si>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</si>
  <si>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</si>
  <si>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</si>
  <si>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</si>
  <si>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</si>
  <si>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</si>
  <si>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</si>
  <si>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</si>
  <si>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</si>
  <si>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</si>
  <si>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</si>
  <si>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</si>
  <si>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</si>
  <si>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</si>
  <si>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</si>
  <si>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</si>
  <si>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</si>
  <si>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</si>
  <si>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</si>
  <si>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</si>
  <si>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</si>
  <si>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</si>
  <si>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</si>
  <si>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</si>
  <si>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</si>
  <si>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</si>
  <si>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</si>
  <si>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</si>
  <si>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</si>
  <si>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</si>
  <si>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</si>
  <si>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</si>
  <si>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</si>
  <si>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</si>
  <si>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</si>
  <si>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</si>
  <si>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</si>
  <si>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</si>
  <si>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</si>
  <si>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</si>
  <si>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</si>
  <si>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</si>
  <si>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</si>
  <si>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</si>
  <si>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</si>
  <si>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</si>
  <si>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</si>
  <si>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</si>
  <si>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</si>
  <si>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</si>
  <si>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</si>
  <si>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</si>
  <si>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</si>
  <si>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</si>
  <si>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</si>
  <si>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</si>
  <si>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</si>
  <si>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</si>
  <si>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</si>
  <si>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</si>
  <si>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</si>
  <si>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</si>
  <si>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</si>
  <si>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</si>
  <si>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</si>
  <si>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</si>
  <si>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</si>
  <si>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</si>
  <si>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</si>
  <si>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</si>
  <si>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</si>
  <si>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</si>
  <si>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</si>
  <si>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</si>
  <si>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</si>
  <si>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</si>
  <si>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</si>
  <si>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</si>
  <si>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</si>
  <si>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</si>
  <si>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</si>
  <si>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</si>
  <si>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</si>
  <si>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</si>
  <si>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</si>
  <si>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</si>
  <si>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</si>
  <si>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</si>
  <si>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</si>
  <si>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</si>
  <si>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</si>
  <si>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</si>
  <si>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</si>
  <si>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</si>
  <si>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</si>
  <si>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</si>
  <si>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</si>
  <si>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</si>
  <si>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</si>
  <si>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</si>
  <si>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</si>
  <si>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</si>
  <si>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</si>
  <si>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</si>
  <si>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</si>
  <si>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</si>
  <si>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</si>
  <si>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</si>
  <si>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</si>
  <si>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</si>
  <si>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</si>
  <si>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</si>
  <si>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</si>
  <si>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</si>
  <si>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</si>
  <si>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</si>
  <si>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</si>
  <si>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</si>
  <si>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</si>
  <si>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</si>
  <si>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</si>
  <si>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</si>
  <si>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</si>
  <si>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</si>
  <si>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</si>
  <si>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</si>
  <si>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</si>
  <si>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</si>
  <si>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</si>
  <si>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</si>
  <si>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</si>
  <si>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</si>
  <si>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</si>
  <si>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</si>
  <si>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</si>
  <si>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</si>
  <si>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</si>
  <si>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</si>
  <si>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</si>
  <si>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</si>
  <si>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</si>
  <si>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</si>
  <si>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</si>
  <si>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</si>
  <si>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</si>
  <si>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</si>
  <si>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</si>
  <si>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</si>
  <si>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</si>
  <si>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</si>
  <si>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</si>
  <si>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</si>
  <si>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</si>
  <si>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</si>
  <si>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</si>
  <si>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</si>
  <si>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</si>
  <si>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</si>
  <si>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</si>
  <si>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</si>
  <si>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</si>
  <si>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</si>
  <si>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</si>
  <si>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</si>
  <si>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</si>
  <si>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</si>
  <si>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</si>
  <si>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</si>
  <si>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</si>
  <si>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</si>
  <si>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</si>
  <si>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</si>
  <si>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</si>
  <si>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</si>
  <si>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</si>
  <si>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</si>
  <si>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</si>
  <si>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</si>
  <si>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</si>
  <si>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</si>
  <si>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</si>
  <si>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</si>
  <si>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</si>
  <si>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</si>
  <si>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</si>
  <si>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</si>
  <si>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</si>
  <si>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</si>
  <si>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</si>
  <si>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</si>
  <si>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</si>
  <si>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</si>
  <si>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</si>
  <si>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</si>
  <si>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</si>
  <si>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</si>
  <si>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</si>
  <si>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</si>
  <si>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</si>
  <si>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</si>
  <si>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</si>
  <si>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</si>
  <si>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</si>
  <si>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</si>
  <si>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</si>
  <si>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</si>
  <si>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</si>
  <si>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</si>
  <si>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</si>
  <si>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</si>
  <si>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</si>
  <si>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</si>
  <si>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</si>
  <si>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</si>
  <si>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</si>
  <si>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</si>
  <si>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</si>
  <si>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</si>
  <si>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</si>
  <si>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</si>
  <si>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</si>
  <si>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</si>
  <si>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</si>
  <si>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</si>
  <si>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</si>
  <si>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</si>
  <si>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</si>
  <si>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</si>
  <si>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</si>
  <si>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</si>
  <si>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</si>
  <si>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</si>
  <si>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</si>
  <si>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</si>
  <si>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</si>
  <si>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</si>
  <si>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</si>
  <si>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</si>
  <si>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</si>
  <si>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</si>
  <si>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</si>
  <si>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</si>
  <si>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</si>
  <si>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</si>
  <si>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</si>
  <si>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</si>
  <si>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</si>
  <si>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</si>
  <si>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</si>
  <si>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</si>
  <si>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</si>
  <si>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</si>
  <si>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</si>
  <si>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</si>
  <si>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</si>
  <si>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</si>
  <si>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</si>
  <si>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</si>
  <si>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</si>
  <si>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</si>
  <si>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</si>
  <si>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</si>
  <si>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</si>
  <si>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</si>
  <si>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</si>
  <si>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</si>
  <si>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</si>
  <si>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</si>
  <si>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</si>
  <si>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</si>
  <si>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</si>
  <si>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</si>
  <si>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</si>
  <si>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</si>
  <si>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</si>
  <si>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</si>
  <si>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</si>
  <si>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</si>
  <si>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</si>
  <si>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</si>
  <si>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</si>
  <si>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</si>
  <si>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</si>
  <si>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</si>
  <si>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</si>
  <si>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</si>
  <si>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</si>
  <si>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</si>
  <si>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</si>
  <si>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</si>
  <si>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</si>
  <si>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</si>
  <si>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</si>
  <si>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</si>
  <si>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</si>
  <si>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</si>
  <si>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</si>
  <si>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</si>
  <si>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</si>
  <si>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</si>
  <si>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</si>
  <si>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</si>
  <si>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</si>
  <si>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</si>
  <si>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</si>
  <si>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</si>
  <si>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</si>
  <si>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</si>
  <si>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</si>
  <si>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</si>
  <si>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</si>
  <si>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</si>
  <si>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</si>
  <si>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</si>
  <si>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</si>
  <si>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</si>
  <si>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</si>
  <si>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</si>
  <si>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</si>
  <si>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</si>
  <si>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</si>
  <si>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</si>
  <si>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</si>
  <si>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</si>
  <si>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</si>
  <si>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</si>
  <si>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</si>
  <si>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</si>
  <si>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</si>
  <si>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</si>
  <si>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</si>
  <si>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</si>
  <si>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</si>
  <si>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</si>
  <si>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</si>
  <si>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</si>
  <si>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</si>
  <si>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</si>
  <si>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</si>
  <si>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</si>
  <si>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</si>
  <si>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</si>
  <si>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</si>
  <si>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</si>
  <si>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</si>
  <si>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</si>
  <si>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</si>
  <si>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</si>
  <si>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</si>
  <si>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</si>
  <si>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</si>
  <si>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</si>
  <si>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</si>
  <si>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</si>
  <si>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</si>
  <si>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</si>
  <si>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</si>
  <si>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</si>
  <si>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</si>
  <si>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</si>
  <si>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</si>
  <si>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</si>
  <si>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</si>
  <si>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</si>
  <si>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</si>
  <si>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</si>
  <si>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</si>
  <si>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</si>
  <si>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</si>
  <si>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</si>
  <si>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</si>
  <si>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</si>
  <si>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</si>
  <si>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</si>
  <si>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</si>
  <si>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</si>
  <si>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</si>
  <si>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</si>
  <si>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</si>
  <si>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</si>
  <si>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</si>
  <si>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</si>
  <si>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</si>
  <si>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</si>
  <si>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</si>
  <si>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</si>
  <si>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</si>
  <si>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</si>
  <si>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</si>
  <si>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</si>
  <si>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</si>
  <si>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</si>
  <si>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</si>
  <si>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</si>
  <si>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</si>
  <si>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</si>
  <si>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</si>
  <si>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</si>
  <si>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</si>
  <si>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</si>
  <si>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</si>
  <si>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</si>
  <si>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</si>
  <si>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</si>
  <si>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</si>
  <si>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</si>
  <si>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</si>
  <si>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</si>
  <si>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</si>
  <si>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</si>
  <si>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</si>
  <si>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</si>
  <si>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</si>
  <si>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</si>
  <si>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</si>
  <si>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</si>
  <si>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</si>
  <si>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</si>
  <si>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</si>
  <si>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</si>
  <si>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</si>
  <si>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</si>
  <si>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</si>
  <si>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</si>
  <si>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</si>
  <si>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</si>
  <si>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</si>
  <si>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</si>
  <si>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</si>
  <si>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</si>
  <si>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</si>
  <si>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</si>
  <si>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</si>
  <si>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</si>
  <si>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</si>
  <si>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</si>
  <si>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</si>
  <si>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</si>
  <si>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</si>
  <si>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</si>
  <si>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</si>
  <si>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</si>
  <si>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</si>
  <si>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</si>
  <si>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</si>
  <si>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</si>
  <si>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</si>
  <si>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</si>
  <si>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</si>
  <si>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</si>
  <si>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</si>
  <si>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</si>
  <si>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</si>
  <si>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</si>
  <si>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</si>
  <si>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</si>
  <si>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</si>
  <si>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</si>
  <si>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</si>
  <si>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</si>
  <si>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</si>
  <si>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</si>
  <si>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</si>
  <si>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</si>
  <si>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</si>
  <si>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</si>
  <si>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</si>
  <si>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</si>
  <si>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</si>
  <si>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</si>
  <si>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</si>
  <si>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</si>
  <si>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</si>
  <si>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</si>
  <si>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</si>
  <si>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</si>
  <si>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</si>
  <si>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</si>
  <si>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</si>
  <si>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</si>
  <si>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</si>
  <si>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</si>
  <si>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</si>
  <si>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</si>
  <si>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</si>
  <si>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</si>
  <si>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</si>
  <si>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</si>
  <si>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</si>
  <si>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</si>
  <si>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</si>
  <si>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</si>
  <si>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</si>
  <si>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</si>
  <si>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</si>
  <si>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</si>
  <si>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</si>
  <si>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</si>
  <si>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</si>
  <si>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</si>
  <si>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</si>
  <si>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</si>
  <si>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</si>
  <si>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</si>
  <si>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</si>
  <si>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</si>
  <si>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</si>
  <si>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</si>
  <si>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</si>
  <si>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</si>
  <si>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</si>
  <si>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</si>
  <si>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</si>
  <si>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</si>
  <si>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</si>
  <si>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</si>
  <si>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</si>
  <si>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</si>
  <si>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</si>
  <si>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</si>
  <si>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</si>
  <si>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</si>
  <si>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</si>
  <si>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</si>
  <si>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</si>
  <si>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</si>
  <si>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</si>
  <si>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</si>
  <si>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</si>
  <si>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</si>
  <si>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</si>
  <si>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</si>
  <si>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</si>
  <si>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</si>
  <si>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</si>
  <si>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</si>
  <si>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</si>
  <si>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</si>
  <si>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</si>
  <si>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</si>
  <si>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</si>
  <si>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</si>
  <si>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</si>
  <si>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</si>
  <si>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</si>
  <si>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</si>
  <si>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</si>
  <si>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</si>
  <si>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</si>
  <si>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</si>
  <si>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</si>
  <si>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</si>
  <si>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</si>
  <si>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</si>
  <si>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</si>
  <si>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</si>
  <si>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</si>
  <si>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</si>
  <si>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</si>
  <si>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</si>
  <si>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</si>
  <si>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</si>
  <si>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</si>
  <si>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</si>
  <si>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</si>
  <si>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</si>
  <si>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</si>
  <si>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</si>
  <si>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</si>
  <si>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</si>
  <si>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</si>
  <si>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</si>
  <si>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</si>
  <si>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</si>
  <si>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</si>
  <si>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</si>
  <si>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</si>
  <si>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</si>
  <si>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</si>
  <si>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</si>
  <si>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</si>
  <si>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</si>
  <si>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</si>
  <si>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</si>
  <si>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</si>
  <si>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</si>
  <si>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</si>
  <si>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</si>
  <si>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</si>
  <si>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</si>
  <si>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</si>
  <si>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</si>
  <si>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</si>
  <si>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</si>
  <si>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</si>
  <si>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</si>
  <si>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</si>
  <si>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</si>
  <si>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</si>
  <si>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</si>
  <si>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</si>
  <si>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</si>
  <si>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</si>
  <si>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</si>
  <si>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</si>
  <si>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</si>
  <si>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</si>
  <si>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</si>
  <si>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</si>
  <si>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</si>
  <si>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</si>
  <si>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</si>
  <si>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</si>
  <si>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</si>
  <si>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</si>
  <si>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</si>
  <si>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</si>
  <si>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</si>
  <si>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</si>
  <si>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</si>
  <si>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</si>
  <si>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</si>
  <si>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</si>
  <si>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</si>
  <si>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</si>
  <si>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</si>
  <si>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</si>
  <si>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</si>
  <si>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</si>
  <si>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</si>
  <si>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</si>
  <si>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</si>
  <si>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</si>
  <si>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</si>
  <si>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</si>
  <si>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</si>
  <si>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</si>
  <si>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</si>
  <si>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</si>
  <si>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</si>
  <si>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</si>
  <si>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</si>
  <si>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</si>
  <si>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</si>
  <si>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</si>
  <si>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</si>
  <si>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</si>
  <si>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</si>
  <si>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</si>
  <si>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</si>
  <si>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</si>
  <si>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</si>
  <si>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</si>
  <si>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</si>
  <si>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</si>
  <si>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</si>
  <si>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</si>
  <si>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</si>
  <si>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</si>
  <si>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</si>
  <si>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</si>
  <si>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</si>
  <si>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</si>
  <si>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</si>
  <si>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</si>
  <si>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</si>
  <si>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</si>
  <si>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</si>
  <si>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</si>
  <si>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</si>
  <si>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</si>
  <si>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</si>
  <si>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</si>
  <si>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</si>
  <si>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</si>
  <si>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</si>
  <si>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</si>
  <si>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</si>
  <si>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</si>
  <si>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</si>
  <si>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</si>
  <si>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</si>
  <si>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</si>
  <si>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</si>
  <si>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</si>
  <si>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</si>
  <si>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</si>
  <si>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</si>
  <si>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</si>
  <si>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</si>
  <si>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</si>
  <si>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</si>
  <si>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</si>
  <si>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</si>
  <si>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</si>
  <si>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</si>
  <si>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</si>
  <si>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</si>
  <si>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</si>
  <si>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</si>
  <si>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</si>
  <si>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</si>
  <si>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</si>
  <si>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</si>
  <si>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</si>
  <si>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</si>
  <si>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</si>
  <si>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</si>
  <si>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</si>
  <si>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</si>
  <si>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</si>
  <si>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</si>
  <si>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</si>
  <si>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</si>
  <si>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</si>
  <si>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</si>
  <si>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</si>
  <si>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</si>
  <si>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</si>
  <si>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</si>
  <si>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</si>
  <si>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</si>
  <si>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</si>
  <si>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</si>
  <si>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</si>
  <si>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</si>
  <si>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</si>
  <si>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</si>
  <si>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</si>
  <si>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</si>
  <si>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</si>
  <si>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</si>
  <si>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</si>
  <si>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</si>
  <si>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</si>
  <si>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</si>
  <si>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</si>
  <si>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</si>
  <si>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</si>
  <si>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</si>
  <si>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</si>
  <si>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</si>
  <si>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</si>
  <si>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</si>
  <si>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</si>
  <si>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</si>
  <si>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</si>
  <si>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</si>
  <si>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</si>
  <si>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</si>
  <si>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</si>
  <si>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</si>
  <si>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</si>
  <si>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</si>
  <si>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</si>
  <si>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</si>
  <si>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</si>
  <si>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</si>
  <si>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</si>
  <si>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</si>
  <si>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</si>
  <si>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</si>
  <si>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</si>
  <si>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</si>
  <si>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</si>
  <si>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</si>
  <si>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</si>
  <si>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</si>
  <si>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</si>
  <si>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</si>
  <si>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</si>
  <si>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</si>
  <si>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</si>
  <si>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</si>
  <si>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</si>
  <si>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</si>
  <si>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</si>
  <si>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</si>
  <si>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</si>
  <si>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</si>
  <si>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</si>
  <si>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</si>
  <si>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</si>
  <si>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</si>
  <si>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</si>
  <si>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</si>
  <si>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</si>
  <si>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</si>
  <si>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</si>
  <si>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</si>
  <si>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</si>
  <si>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</si>
  <si>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</si>
  <si>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</si>
  <si>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</si>
  <si>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</si>
  <si>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</si>
  <si>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</si>
  <si>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</si>
  <si>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</si>
  <si>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</si>
  <si>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</si>
  <si>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</si>
  <si>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</si>
  <si>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</si>
  <si>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</si>
  <si>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</si>
  <si>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</si>
  <si>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</si>
  <si>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</si>
  <si>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</si>
  <si>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</si>
  <si>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</si>
  <si>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</si>
  <si>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</si>
  <si>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</si>
  <si>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</si>
  <si>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</si>
  <si>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</si>
  <si>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</si>
  <si>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</si>
  <si>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</si>
  <si>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</si>
  <si>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</si>
  <si>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</si>
  <si>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</si>
  <si>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</si>
  <si>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</si>
  <si>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</si>
  <si>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</si>
  <si>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</si>
  <si>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</si>
  <si>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</si>
  <si>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</si>
  <si>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</si>
  <si>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</si>
  <si>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</si>
  <si>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</si>
  <si>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</si>
  <si>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</si>
  <si>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</si>
  <si>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</si>
  <si>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</si>
  <si>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</si>
  <si>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</si>
  <si>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</si>
  <si>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</si>
  <si>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</si>
  <si>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</si>
  <si>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</si>
  <si>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</si>
  <si>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</si>
  <si>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</si>
  <si>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</si>
  <si>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</si>
  <si>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</si>
  <si>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</si>
  <si>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</si>
  <si>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</si>
  <si>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</si>
  <si>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</si>
  <si>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</si>
  <si>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</si>
  <si>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</si>
  <si>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</si>
  <si>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</si>
  <si>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</si>
  <si>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</si>
  <si>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</si>
  <si>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</si>
  <si>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</si>
  <si>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</si>
  <si>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</si>
  <si>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</si>
  <si>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</si>
  <si>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</si>
  <si>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</si>
  <si>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</si>
  <si>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</si>
  <si>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</si>
  <si>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</si>
  <si>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</si>
  <si>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</si>
  <si>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</si>
  <si>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</si>
  <si>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</si>
  <si>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</si>
  <si>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</si>
  <si>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</si>
  <si>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</si>
  <si>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</si>
  <si>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</si>
  <si>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</si>
  <si>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</si>
  <si>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</si>
  <si>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</si>
  <si>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</si>
  <si>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</si>
  <si>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</si>
  <si>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</si>
  <si>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</si>
  <si>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</si>
  <si>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</si>
  <si>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</si>
  <si>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</si>
  <si>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</si>
  <si>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</si>
  <si>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</si>
  <si>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</si>
  <si>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</si>
  <si>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</si>
  <si>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</si>
  <si>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</si>
  <si>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</si>
  <si>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</si>
  <si>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</si>
  <si>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</si>
  <si>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</si>
  <si>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</si>
  <si>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</si>
  <si>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</si>
  <si>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</si>
  <si>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</si>
  <si>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</si>
  <si>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</si>
  <si>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</si>
  <si>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</si>
  <si>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</si>
  <si>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</si>
  <si>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</si>
  <si>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</si>
  <si>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</si>
  <si>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</si>
  <si>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</si>
  <si>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</si>
  <si>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</si>
  <si>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</si>
  <si>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</si>
  <si>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</si>
  <si>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</si>
  <si>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</si>
  <si>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</si>
  <si>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</si>
  <si>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</si>
  <si>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</si>
  <si>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</si>
  <si>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</si>
  <si>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</si>
  <si>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</si>
  <si>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</si>
  <si>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</si>
  <si>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</si>
  <si>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</si>
  <si>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</si>
  <si>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</si>
  <si>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</si>
  <si>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</si>
  <si>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</si>
  <si>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</si>
  <si>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</si>
  <si>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</si>
  <si>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</si>
  <si>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</si>
  <si>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</si>
  <si>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</si>
  <si>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</si>
  <si>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</si>
  <si>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</si>
  <si>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</si>
  <si>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</si>
  <si>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</si>
  <si>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</si>
  <si>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</si>
  <si>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</si>
  <si>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</si>
  <si>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</si>
  <si>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</si>
  <si>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</si>
  <si>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</si>
  <si>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</si>
  <si>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</si>
  <si>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</si>
  <si>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</si>
  <si>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</si>
  <si>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</si>
  <si>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</si>
  <si>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</si>
  <si>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</si>
  <si>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</si>
  <si>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</si>
  <si>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</si>
  <si>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</si>
  <si>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</si>
  <si>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</si>
  <si>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</si>
  <si>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</si>
  <si>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</si>
  <si>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</si>
  <si>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</si>
  <si>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</si>
  <si>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</si>
  <si>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</si>
  <si>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</si>
  <si>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</si>
  <si>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</si>
  <si>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</si>
  <si>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</si>
  <si>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</si>
  <si>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</si>
  <si>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</si>
  <si>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</si>
  <si>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</si>
  <si>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</si>
  <si>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</si>
  <si>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</si>
  <si>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</si>
  <si>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</si>
  <si>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</si>
  <si>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</si>
  <si>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</si>
  <si>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</si>
  <si>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</si>
  <si>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</si>
  <si>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</si>
  <si>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</si>
  <si>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</si>
  <si>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</si>
  <si>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</si>
  <si>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</si>
  <si>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</si>
  <si>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</si>
  <si>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</si>
  <si>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</si>
  <si>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</si>
  <si>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</si>
  <si>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</si>
  <si>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</si>
  <si>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</si>
  <si>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</si>
  <si>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</si>
  <si>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</si>
  <si>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</si>
  <si>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</si>
  <si>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</si>
  <si>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</si>
  <si>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</si>
  <si>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</si>
  <si>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</si>
  <si>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</si>
  <si>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</si>
  <si>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</si>
  <si>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</si>
  <si>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</si>
  <si>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</si>
  <si>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</si>
  <si>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</si>
  <si>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</si>
  <si>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</si>
  <si>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</si>
  <si>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</si>
  <si>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</si>
  <si>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</si>
  <si>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</si>
  <si>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</si>
  <si>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</si>
  <si>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</si>
  <si>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</si>
  <si>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</si>
  <si>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</si>
  <si>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</si>
  <si>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</si>
  <si>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</si>
  <si>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</si>
  <si>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</si>
  <si>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</si>
  <si>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</si>
  <si>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</si>
  <si>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</si>
  <si>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</si>
  <si>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</si>
  <si>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</si>
  <si>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</si>
  <si>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</si>
  <si>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</si>
  <si>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</si>
  <si>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</si>
  <si>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</si>
  <si>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</si>
  <si>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</si>
  <si>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</si>
  <si>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</si>
  <si>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</si>
  <si>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</si>
  <si>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</si>
  <si>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</si>
  <si>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</si>
  <si>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</si>
  <si>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</si>
  <si>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</si>
  <si>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</si>
  <si>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</si>
  <si>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</si>
  <si>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</si>
  <si>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</si>
  <si>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</si>
  <si>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</si>
  <si>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</si>
  <si>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</si>
  <si>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</si>
  <si>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</si>
  <si>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</si>
  <si>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</si>
  <si>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</si>
  <si>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</si>
  <si>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</si>
  <si>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</si>
  <si>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</si>
  <si>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</si>
  <si>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</si>
  <si>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</si>
  <si>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</si>
  <si>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</si>
  <si>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</si>
  <si>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</si>
  <si>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</si>
  <si>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</si>
  <si>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</si>
  <si>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</si>
  <si>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</si>
  <si>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</si>
  <si>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</si>
  <si>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</si>
  <si>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</si>
  <si>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</si>
  <si>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</si>
  <si>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</si>
  <si>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</si>
  <si>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</si>
  <si>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</si>
  <si>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</si>
  <si>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</si>
  <si>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</si>
  <si>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</si>
  <si>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</si>
  <si>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</si>
  <si>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</si>
  <si>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</si>
  <si>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</si>
  <si>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</si>
  <si>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</si>
  <si>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</si>
  <si>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</si>
  <si>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</si>
  <si>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</si>
  <si>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</si>
  <si>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</si>
  <si>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</si>
  <si>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</si>
  <si>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</si>
  <si>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</si>
  <si>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</si>
  <si>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</si>
  <si>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</si>
  <si>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</si>
  <si>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</si>
  <si>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</si>
  <si>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</si>
  <si>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</si>
  <si>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</si>
  <si>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</si>
  <si>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</si>
  <si>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</si>
  <si>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</si>
  <si>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</si>
  <si>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</si>
  <si>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</si>
  <si>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</si>
  <si>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</si>
  <si>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</si>
  <si>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</si>
  <si>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</si>
  <si>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</si>
  <si>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</si>
  <si>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</si>
  <si>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</si>
  <si>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</si>
  <si>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</si>
  <si>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</si>
  <si>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</si>
  <si>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</si>
  <si>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</si>
  <si>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</si>
  <si>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</si>
  <si>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</si>
  <si>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</si>
  <si>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</si>
  <si>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</si>
  <si>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</si>
  <si>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</si>
  <si>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</si>
  <si>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</si>
  <si>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</si>
  <si>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</si>
  <si>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</si>
  <si>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</si>
  <si>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</si>
  <si>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</si>
  <si>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</si>
  <si>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</si>
  <si>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</si>
  <si>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</si>
  <si>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</si>
  <si>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</si>
  <si>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</si>
  <si>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</si>
  <si>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</si>
  <si>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</si>
  <si>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</si>
  <si>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</si>
  <si>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</si>
  <si>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</si>
  <si>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</si>
  <si>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</si>
  <si>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</si>
  <si>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</si>
  <si>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</si>
  <si>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</si>
  <si>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</si>
  <si>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</si>
  <si>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</si>
  <si>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</si>
  <si>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</si>
  <si>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</si>
  <si>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</si>
  <si>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</si>
  <si>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</si>
  <si>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</si>
  <si>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</si>
  <si>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</si>
  <si>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</si>
  <si>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</si>
  <si>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</si>
  <si>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</si>
  <si>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</si>
  <si>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</si>
  <si>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</si>
  <si>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</si>
  <si>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</si>
  <si>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</si>
  <si>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</si>
  <si>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</si>
  <si>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</si>
  <si>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</si>
  <si>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</si>
  <si>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</si>
  <si>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</si>
  <si>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</si>
  <si>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</si>
  <si>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</si>
  <si>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</si>
  <si>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</si>
  <si>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</si>
  <si>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</si>
  <si>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</si>
  <si>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</si>
  <si>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</si>
  <si>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</si>
  <si>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</si>
  <si>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</si>
  <si>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</si>
  <si>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</si>
  <si>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</si>
  <si>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</si>
  <si>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</si>
  <si>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</si>
  <si>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</si>
  <si>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</si>
  <si>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</si>
  <si>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</si>
  <si>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</si>
  <si>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</si>
  <si>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</si>
  <si>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</si>
  <si>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</si>
  <si>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</si>
  <si>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</si>
  <si>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</si>
  <si>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</si>
  <si>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</si>
  <si>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</si>
  <si>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</si>
  <si>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</si>
  <si>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</si>
  <si>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</si>
  <si>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</si>
  <si>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</si>
  <si>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</si>
  <si>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</si>
  <si>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</si>
  <si>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</si>
  <si>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</si>
  <si>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</si>
  <si>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</si>
  <si>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</si>
  <si>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</si>
  <si>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</si>
  <si>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</si>
  <si>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</si>
  <si>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</si>
  <si>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</si>
  <si>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</si>
  <si>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</si>
  <si>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</si>
  <si>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</si>
  <si>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</si>
  <si>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</si>
  <si>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</si>
  <si>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</si>
  <si>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</si>
  <si>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</si>
  <si>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</si>
  <si>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</si>
  <si>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</si>
  <si>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</si>
  <si>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</si>
  <si>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</si>
  <si>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</si>
  <si>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</si>
  <si>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</si>
  <si>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</si>
  <si>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</si>
  <si>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</si>
  <si>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</si>
  <si>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</si>
  <si>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</si>
  <si>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</si>
  <si>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</si>
  <si>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</si>
  <si>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</si>
  <si>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</si>
  <si>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</si>
  <si>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</si>
  <si>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</si>
  <si>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</si>
  <si>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</si>
  <si>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</si>
  <si>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</si>
  <si>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</si>
  <si>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</si>
  <si>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</si>
  <si>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</si>
  <si>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</si>
  <si>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</si>
  <si>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</si>
  <si>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</si>
  <si>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</si>
  <si>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</si>
  <si>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</si>
  <si>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</si>
  <si>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</si>
  <si>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</si>
  <si>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</si>
  <si>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</si>
  <si>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</si>
  <si>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</si>
  <si>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</si>
  <si>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</si>
  <si>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</si>
  <si>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</si>
  <si>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</si>
  <si>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</si>
  <si>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</si>
  <si>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</si>
  <si>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</si>
  <si>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</si>
  <si>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</si>
  <si>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</si>
  <si>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</si>
  <si>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</si>
  <si>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</si>
  <si>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</si>
  <si>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</si>
  <si>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</si>
  <si>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</si>
  <si>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</si>
  <si>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</si>
  <si>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</si>
  <si>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</si>
  <si>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</si>
  <si>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</si>
  <si>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</si>
  <si>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</si>
  <si>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</si>
  <si>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</si>
  <si>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</si>
  <si>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</si>
  <si>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</si>
  <si>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</si>
  <si>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</si>
  <si>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</si>
  <si>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</si>
  <si>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</si>
  <si>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</si>
  <si>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</si>
  <si>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</si>
  <si>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</si>
  <si>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</si>
  <si>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</si>
  <si>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</si>
  <si>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</si>
  <si>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</si>
  <si>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</si>
  <si>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</si>
  <si>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</si>
  <si>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</si>
  <si>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</si>
  <si>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</si>
  <si>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</si>
  <si>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</si>
  <si>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</si>
  <si>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</si>
  <si>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</si>
  <si>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</si>
  <si>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</si>
  <si>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</si>
  <si>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</si>
  <si>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</si>
  <si>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</si>
  <si>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</si>
  <si>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</si>
  <si>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</si>
  <si>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</si>
  <si>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</si>
  <si>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</si>
  <si>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</si>
  <si>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</si>
  <si>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</si>
  <si>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</si>
  <si>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</si>
  <si>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</si>
  <si>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</si>
  <si>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</si>
  <si>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</si>
  <si>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</si>
  <si>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</si>
  <si>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</si>
  <si>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</si>
  <si>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</si>
  <si>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</si>
  <si>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</si>
  <si>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</si>
  <si>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</si>
  <si>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</si>
  <si>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</si>
  <si>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</si>
  <si>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</si>
  <si>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</si>
  <si>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</si>
  <si>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</si>
  <si>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</si>
  <si>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</si>
  <si>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</si>
  <si>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</si>
  <si>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</si>
  <si>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</si>
  <si>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</si>
  <si>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</si>
  <si>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</si>
  <si>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</si>
  <si>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</si>
  <si>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</si>
  <si>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</si>
  <si>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</si>
  <si>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</si>
  <si>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</si>
  <si>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</si>
  <si>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</si>
  <si>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</si>
  <si>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</si>
  <si>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</si>
  <si>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</si>
  <si>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</si>
  <si>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</si>
  <si>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</si>
  <si>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</si>
  <si>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</si>
  <si>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</si>
  <si>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</si>
  <si>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</si>
  <si>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</si>
  <si>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</si>
  <si>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</si>
  <si>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</si>
  <si>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</si>
  <si>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</si>
  <si>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</si>
  <si>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</si>
  <si>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</si>
  <si>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</si>
  <si>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</si>
  <si>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</si>
  <si>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</si>
  <si>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</si>
  <si>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</si>
  <si>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</si>
  <si>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</si>
  <si>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</si>
  <si>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</si>
  <si>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</si>
  <si>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</si>
  <si>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</si>
  <si>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</si>
  <si>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</si>
  <si>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</si>
  <si>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</si>
  <si>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</si>
  <si>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</si>
  <si>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</si>
  <si>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</si>
  <si>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</si>
  <si>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</si>
  <si>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</si>
  <si>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</si>
  <si>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</si>
  <si>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</si>
  <si>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</si>
  <si>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</si>
  <si>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</si>
  <si>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</si>
  <si>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</si>
  <si>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</si>
  <si>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</si>
  <si>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</si>
  <si>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</si>
  <si>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</si>
  <si>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</si>
  <si>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</si>
  <si>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</si>
  <si>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</si>
  <si>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</si>
  <si>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</si>
  <si>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</si>
  <si>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</si>
  <si>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</si>
  <si>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</si>
  <si>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</si>
  <si>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</si>
  <si>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</si>
  <si>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</si>
  <si>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</si>
  <si>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</si>
  <si>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</si>
  <si>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</si>
  <si>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</si>
  <si>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</si>
  <si>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</si>
  <si>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</si>
  <si>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</si>
  <si>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</si>
  <si>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</si>
  <si>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</si>
  <si>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</si>
  <si>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</si>
  <si>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</si>
  <si>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</si>
  <si>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</si>
  <si>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</si>
  <si>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</si>
  <si>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</si>
  <si>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</si>
  <si>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</si>
  <si>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</si>
  <si>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</si>
  <si>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</si>
  <si>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</si>
  <si>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</si>
  <si>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</si>
  <si>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</si>
  <si>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</si>
  <si>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</si>
  <si>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</si>
  <si>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</si>
  <si>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</si>
  <si>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</si>
  <si>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</si>
  <si>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</si>
  <si>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</si>
  <si>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</si>
  <si>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</si>
  <si>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</si>
  <si>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</si>
  <si>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</si>
  <si>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</si>
  <si>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</si>
  <si>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</si>
  <si>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</si>
  <si>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</si>
  <si>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</si>
  <si>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</si>
  <si>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</si>
  <si>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</si>
  <si>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</si>
  <si>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</si>
  <si>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</si>
  <si>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</si>
  <si>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</si>
  <si>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</si>
  <si>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</si>
  <si>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</si>
  <si>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</si>
  <si>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</si>
  <si>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</si>
  <si>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</si>
  <si>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</si>
  <si>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</si>
  <si>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</si>
  <si>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</si>
  <si>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</si>
  <si>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</si>
  <si>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</si>
  <si>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</si>
  <si>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</si>
  <si>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</si>
  <si>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</si>
  <si>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</si>
  <si>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</si>
  <si>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</si>
  <si>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</si>
  <si>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</si>
  <si>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</si>
  <si>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</si>
  <si>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</si>
  <si>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</si>
  <si>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</si>
  <si>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</si>
  <si>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</si>
  <si>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</si>
  <si>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</si>
  <si>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</si>
  <si>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</si>
  <si>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</si>
  <si>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</si>
  <si>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</si>
  <si>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</si>
  <si>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</si>
  <si>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</si>
  <si>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</si>
  <si>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</si>
  <si>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</si>
  <si>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</si>
  <si>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</si>
  <si>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</si>
  <si>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</si>
  <si>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</si>
  <si>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</si>
  <si>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</si>
  <si>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</si>
  <si>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</si>
  <si>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</si>
  <si>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</si>
  <si>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</si>
  <si>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</si>
  <si>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</si>
  <si>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</si>
  <si>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</si>
  <si>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</si>
  <si>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</si>
  <si>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</si>
  <si>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</si>
  <si>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</si>
  <si>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</si>
  <si>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</si>
  <si>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</si>
  <si>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</si>
  <si>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</si>
  <si>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</si>
  <si>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</si>
  <si>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</si>
  <si>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</si>
  <si>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</si>
  <si>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</si>
  <si>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</si>
  <si>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</si>
  <si>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</si>
  <si>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</si>
  <si>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</si>
  <si>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</si>
  <si>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</si>
  <si>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</si>
  <si>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</si>
  <si>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</si>
  <si>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</si>
  <si>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</si>
  <si>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</si>
  <si>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</si>
  <si>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</si>
  <si>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</si>
  <si>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</si>
  <si>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</si>
  <si>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</si>
  <si>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</si>
  <si>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</si>
  <si>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</si>
  <si>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</si>
  <si>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</si>
  <si>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</si>
  <si>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</si>
  <si>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</si>
  <si>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</si>
  <si>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</si>
  <si>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</si>
  <si>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</si>
  <si>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</si>
  <si>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</si>
  <si>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</si>
  <si>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</si>
  <si>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</si>
  <si>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</si>
  <si>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</si>
  <si>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</si>
  <si>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</si>
  <si>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</si>
  <si>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</si>
  <si>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</si>
  <si>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</si>
  <si>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</si>
  <si>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</si>
  <si>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</si>
  <si>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</si>
  <si>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</si>
  <si>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</si>
  <si>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</si>
  <si>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</si>
  <si>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</si>
  <si>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</si>
  <si>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</si>
  <si>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</si>
  <si>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</si>
  <si>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</si>
  <si>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</si>
  <si>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</si>
  <si>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</si>
  <si>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</si>
  <si>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</si>
  <si>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</si>
  <si>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</si>
  <si>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</si>
  <si>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</si>
  <si>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</si>
  <si>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</si>
  <si>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</si>
  <si>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</si>
  <si>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</si>
  <si>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</si>
  <si>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</si>
  <si>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</si>
  <si>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</si>
  <si>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</si>
  <si>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</si>
  <si>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</si>
  <si>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</si>
  <si>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</si>
  <si>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</si>
  <si>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</si>
  <si>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</si>
  <si>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</si>
  <si>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</si>
  <si>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</si>
  <si>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</si>
  <si>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</si>
  <si>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</si>
  <si>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</si>
  <si>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</si>
  <si>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</si>
  <si>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</si>
  <si>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</si>
  <si>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</si>
  <si>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</si>
  <si>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</si>
  <si>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</si>
  <si>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</si>
  <si>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</si>
  <si>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</si>
  <si>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</si>
  <si>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</si>
  <si>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</si>
  <si>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</si>
  <si>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</si>
  <si>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</si>
  <si>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</si>
  <si>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</si>
  <si>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</si>
  <si>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</si>
  <si>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</si>
  <si>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</si>
  <si>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</si>
  <si>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</si>
  <si>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</si>
  <si>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</si>
  <si>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</si>
  <si>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</si>
  <si>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</si>
  <si>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</si>
  <si>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</si>
  <si>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</si>
  <si>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</si>
  <si>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</si>
  <si>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</si>
  <si>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</si>
  <si>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</si>
  <si>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</si>
  <si>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</si>
  <si>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</si>
  <si>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</si>
  <si>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</si>
  <si>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</si>
  <si>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</si>
  <si>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</si>
  <si>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</si>
  <si>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</si>
  <si>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</si>
  <si>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</si>
  <si>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</si>
  <si>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</si>
  <si>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</si>
  <si>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</si>
  <si>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</si>
  <si>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</si>
  <si>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</si>
  <si>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</si>
  <si>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</si>
  <si>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</si>
  <si>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</si>
  <si>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</si>
  <si>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</si>
  <si>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</si>
  <si>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</si>
  <si>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</si>
  <si>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</si>
  <si>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</si>
  <si>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</si>
  <si>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</si>
  <si>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</si>
  <si>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</si>
  <si>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</si>
  <si>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</si>
  <si>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</si>
  <si>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</si>
  <si>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</si>
  <si>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</si>
  <si>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</si>
  <si>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</si>
  <si>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</si>
  <si>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</si>
  <si>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</si>
  <si>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</si>
  <si>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</si>
  <si>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</si>
  <si>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</si>
  <si>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</si>
  <si>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</si>
  <si>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</si>
  <si>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</si>
  <si>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</si>
  <si>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</si>
  <si>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</si>
  <si>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</si>
  <si>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</si>
  <si>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</si>
  <si>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</si>
  <si>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</si>
  <si>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</si>
  <si>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</si>
  <si>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</si>
  <si>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</si>
  <si>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</si>
  <si>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</si>
  <si>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</si>
  <si>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</si>
  <si>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</si>
  <si>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</si>
  <si>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</si>
  <si>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</si>
  <si>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</si>
  <si>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</si>
  <si>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</si>
  <si>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</si>
  <si>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</si>
  <si>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</si>
  <si>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</si>
  <si>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</si>
  <si>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</si>
  <si>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</si>
  <si>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</si>
  <si>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</si>
  <si>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</si>
  <si>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</si>
  <si>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</si>
  <si>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</si>
  <si>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</si>
  <si>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</si>
  <si>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</si>
  <si>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</si>
  <si>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</si>
  <si>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</si>
  <si>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</si>
  <si>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</si>
  <si>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</si>
  <si>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</si>
  <si>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</si>
  <si>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</si>
  <si>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</si>
  <si>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</si>
  <si>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</si>
  <si>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</si>
  <si>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</si>
  <si>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</si>
  <si>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</si>
  <si>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</si>
  <si>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</si>
  <si>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</si>
  <si>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</si>
  <si>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</si>
  <si>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</si>
  <si>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</si>
  <si>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</si>
  <si>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</si>
  <si>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</si>
  <si>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</si>
  <si>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</si>
  <si>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</si>
  <si>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</si>
  <si>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</si>
  <si>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</si>
  <si>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</si>
  <si>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</si>
  <si>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</si>
  <si>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</si>
  <si>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</si>
  <si>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</si>
  <si>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</si>
  <si>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</si>
  <si>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</si>
  <si>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</si>
  <si>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</si>
  <si>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</si>
  <si>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</si>
  <si>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</si>
  <si>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</si>
  <si>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</si>
  <si>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</si>
  <si>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</si>
  <si>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</si>
  <si>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</si>
  <si>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</si>
  <si>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</si>
  <si>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</si>
  <si>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</si>
  <si>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</si>
  <si>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</si>
  <si>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</si>
  <si>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</si>
  <si>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</si>
  <si>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</si>
  <si>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</si>
  <si>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</si>
  <si>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</si>
  <si>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</si>
  <si>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</si>
  <si>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</si>
  <si>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</si>
  <si>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</si>
  <si>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</si>
  <si>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</si>
  <si>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</si>
  <si>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</si>
  <si>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</si>
  <si>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</si>
  <si>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</si>
  <si>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</si>
  <si>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</si>
  <si>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</si>
  <si>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</si>
  <si>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</si>
  <si>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</si>
  <si>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</si>
  <si>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</si>
  <si>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</si>
  <si>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</si>
  <si>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</si>
  <si>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</si>
  <si>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</si>
  <si>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</si>
  <si>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</si>
  <si>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</si>
  <si>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</si>
  <si>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</si>
  <si>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</si>
  <si>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</si>
  <si>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</si>
  <si>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</si>
  <si>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</si>
  <si>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</si>
  <si>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</si>
  <si>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</si>
  <si>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</si>
  <si>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</si>
  <si>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</si>
  <si>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</si>
  <si>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</si>
  <si>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</si>
  <si>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</si>
  <si>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</si>
  <si>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</si>
  <si>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</si>
  <si>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</si>
  <si>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</si>
  <si>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</si>
  <si>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</si>
  <si>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</si>
  <si>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</si>
  <si>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</si>
  <si>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</si>
  <si>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</si>
  <si>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</si>
  <si>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</si>
  <si>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</si>
  <si>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</si>
  <si>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</si>
  <si>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</si>
  <si>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</si>
  <si>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</si>
  <si>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</si>
  <si>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</si>
  <si>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</si>
  <si>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</si>
  <si>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</si>
  <si>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</si>
  <si>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</si>
  <si>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</si>
  <si>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</si>
  <si>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</si>
  <si>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</si>
  <si>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</si>
  <si>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</si>
  <si>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</si>
  <si>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</si>
  <si>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</si>
  <si>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</si>
  <si>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</si>
  <si>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</si>
  <si>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</si>
  <si>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</si>
  <si>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</si>
  <si>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</si>
  <si>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</si>
  <si>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</si>
  <si>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</si>
  <si>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</si>
  <si>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</si>
  <si>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</si>
  <si>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</si>
  <si>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</si>
  <si>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</si>
  <si>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</si>
  <si>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</si>
  <si>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</si>
  <si>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</si>
  <si>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</si>
  <si>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</si>
  <si>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</si>
  <si>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</si>
  <si>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</si>
  <si>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</si>
  <si>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</si>
  <si>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</si>
  <si>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</si>
  <si>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</si>
  <si>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</si>
  <si>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</si>
  <si>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</si>
  <si>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</si>
  <si>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</si>
  <si>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</si>
  <si>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</si>
  <si>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</si>
  <si>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</si>
  <si>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</si>
  <si>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</si>
  <si>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</si>
  <si>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</si>
  <si>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</si>
  <si>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</si>
  <si>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</si>
  <si>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</si>
  <si>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</si>
  <si>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</si>
  <si>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</si>
  <si>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</si>
  <si>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</si>
  <si>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</si>
  <si>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</si>
  <si>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</si>
  <si>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</si>
  <si>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</si>
  <si>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</si>
  <si>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</si>
  <si>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</si>
  <si>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</si>
  <si>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</si>
  <si>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</si>
  <si>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</si>
  <si>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</si>
  <si>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</si>
  <si>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</si>
  <si>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</si>
  <si>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</si>
  <si>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</si>
  <si>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</si>
  <si>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</si>
  <si>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</si>
  <si>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</si>
  <si>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</si>
  <si>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</si>
  <si>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</si>
  <si>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</si>
  <si>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</si>
  <si>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</si>
  <si>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</si>
  <si>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</si>
  <si>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</si>
  <si>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</si>
  <si>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</si>
  <si>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</si>
  <si>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</si>
  <si>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</si>
  <si>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</si>
  <si>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</si>
  <si>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</si>
  <si>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</si>
  <si>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</si>
  <si>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</si>
  <si>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</si>
  <si>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</si>
  <si>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</si>
  <si>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</si>
  <si>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</si>
  <si>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</si>
  <si>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</si>
  <si>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</si>
  <si>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</si>
  <si>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</si>
  <si>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</si>
  <si>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</si>
  <si>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</si>
  <si>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</si>
  <si>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</si>
  <si>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</si>
  <si>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</si>
  <si>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</si>
  <si>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</si>
  <si>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</si>
  <si>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</si>
  <si>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</si>
  <si>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</si>
  <si>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</si>
  <si>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</si>
  <si>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</si>
  <si>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</si>
  <si>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</si>
  <si>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</si>
  <si>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</si>
  <si>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</si>
  <si>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</si>
  <si>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</si>
  <si>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</si>
  <si>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</si>
  <si>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</si>
  <si>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</si>
  <si>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</si>
  <si>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</si>
  <si>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</si>
  <si>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</si>
  <si>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</si>
  <si>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</si>
  <si>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</si>
  <si>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</si>
  <si>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</si>
  <si>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</si>
  <si>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</si>
  <si>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</si>
  <si>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</si>
  <si>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</si>
  <si>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</si>
  <si>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</si>
  <si>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</si>
  <si>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</si>
  <si>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</si>
  <si>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</si>
  <si>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</si>
  <si>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</si>
  <si>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</si>
  <si>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</si>
  <si>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</si>
  <si>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</si>
  <si>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</si>
  <si>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</si>
  <si>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</si>
  <si>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</si>
  <si>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</si>
  <si>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</si>
  <si>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</si>
  <si>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</si>
  <si>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</si>
  <si>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</si>
  <si>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</si>
  <si>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</si>
  <si>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</si>
  <si>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</si>
  <si>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</si>
  <si>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</si>
  <si>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</si>
  <si>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</si>
  <si>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</si>
  <si>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</si>
  <si>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</si>
  <si>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</si>
  <si>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</si>
  <si>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</si>
  <si>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</si>
  <si>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</si>
  <si>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</si>
  <si>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</si>
  <si>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</si>
  <si>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</si>
  <si>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</si>
  <si>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</si>
  <si>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</si>
  <si>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</si>
  <si>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</si>
  <si>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</si>
  <si>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</si>
  <si>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</si>
  <si>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</si>
  <si>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</si>
  <si>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</si>
  <si>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</si>
  <si>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</si>
  <si>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</si>
  <si>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</si>
  <si>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</si>
  <si>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</si>
  <si>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</si>
  <si>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</si>
  <si>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</si>
  <si>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</si>
  <si>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</si>
  <si>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</si>
  <si>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</si>
  <si>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</si>
  <si>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</si>
  <si>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</si>
  <si>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</si>
  <si>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</si>
  <si>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</si>
  <si>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</si>
  <si>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</si>
  <si>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</si>
  <si>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</si>
  <si>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</si>
  <si>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</si>
  <si>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</si>
  <si>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</si>
  <si>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</si>
  <si>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</si>
  <si>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</si>
  <si>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</si>
  <si>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</si>
  <si>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</si>
  <si>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</si>
  <si>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</si>
  <si>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</si>
  <si>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</si>
  <si>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</si>
  <si>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</si>
  <si>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</si>
  <si>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</si>
  <si>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</si>
  <si>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</si>
  <si>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</si>
  <si>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</si>
  <si>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</si>
  <si>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</si>
  <si>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</si>
  <si>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</si>
  <si>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</si>
  <si>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</si>
  <si>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</si>
  <si>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</si>
  <si>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</si>
  <si>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</si>
  <si>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</si>
  <si>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</si>
  <si>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</si>
  <si>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</si>
  <si>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</si>
  <si>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</si>
  <si>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</si>
  <si>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</si>
  <si>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</si>
  <si>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</si>
  <si>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</si>
  <si>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</si>
  <si>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</si>
  <si>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</si>
  <si>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</si>
  <si>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</si>
  <si>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</si>
  <si>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</si>
  <si>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</si>
  <si>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</si>
  <si>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</si>
  <si>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</si>
  <si>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</si>
  <si>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</si>
  <si>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</si>
  <si>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</si>
  <si>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</si>
  <si>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</si>
  <si>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</si>
  <si>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</si>
  <si>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</si>
  <si>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</si>
  <si>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</si>
  <si>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</si>
  <si>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</si>
  <si>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</si>
  <si>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</si>
  <si>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</si>
  <si>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</si>
  <si>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</si>
  <si>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</si>
  <si>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</si>
  <si>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</si>
  <si>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</si>
  <si>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</si>
  <si>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</si>
  <si>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</si>
  <si>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</si>
  <si>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</si>
  <si>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</si>
  <si>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</si>
  <si>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</si>
  <si>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</si>
  <si>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</si>
  <si>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</si>
  <si>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</si>
  <si>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</si>
  <si>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</si>
  <si>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</si>
  <si>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</si>
  <si>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</si>
  <si>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</si>
  <si>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</si>
  <si>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</si>
  <si>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</si>
  <si>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</si>
  <si>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</si>
  <si>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</si>
  <si>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</si>
  <si>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</si>
  <si>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</si>
  <si>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</si>
  <si>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</si>
  <si>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</si>
  <si>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</si>
  <si>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</si>
  <si>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</si>
  <si>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</si>
  <si>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</si>
  <si>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</si>
  <si>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</si>
  <si>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</si>
  <si>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</si>
  <si>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</si>
  <si>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</si>
  <si>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</si>
  <si>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</si>
  <si>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</si>
  <si>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</si>
  <si>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</si>
  <si>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</si>
  <si>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</si>
  <si>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</si>
  <si>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</si>
  <si>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</si>
  <si>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</si>
  <si>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</si>
  <si>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</si>
  <si>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</si>
  <si>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</si>
  <si>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</si>
  <si>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</si>
  <si>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</si>
  <si>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</si>
  <si>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</si>
  <si>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</si>
  <si>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</si>
  <si>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</si>
  <si>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</si>
  <si>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</si>
  <si>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</si>
  <si>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</si>
  <si>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</si>
  <si>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</si>
  <si>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</si>
  <si>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</si>
  <si>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</si>
  <si>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</si>
  <si>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</si>
  <si>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</si>
  <si>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</si>
  <si>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</si>
  <si>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</si>
  <si>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</si>
  <si>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</si>
  <si>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</si>
  <si>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</si>
  <si>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</si>
  <si>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</si>
  <si>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</si>
  <si>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</si>
  <si>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</si>
  <si>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</si>
  <si>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</si>
  <si>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</si>
  <si>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</si>
  <si>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</si>
  <si>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</si>
  <si>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</si>
  <si>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</si>
  <si>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</si>
  <si>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</si>
  <si>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</si>
  <si>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</si>
  <si>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</si>
  <si>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</si>
  <si>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</si>
  <si>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</si>
  <si>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</si>
  <si>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</si>
  <si>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</si>
  <si>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</si>
  <si>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</si>
  <si>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</si>
  <si>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</si>
  <si>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</si>
  <si>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</si>
  <si>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</si>
  <si>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</si>
  <si>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</si>
  <si>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</si>
  <si>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</si>
  <si>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</si>
  <si>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</si>
  <si>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</si>
  <si>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</si>
  <si>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</si>
  <si>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</si>
  <si>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</si>
  <si>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</si>
  <si>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</si>
  <si>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</si>
  <si>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</si>
  <si>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</si>
  <si>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</si>
  <si>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</si>
  <si>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</si>
  <si>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</si>
  <si>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</si>
  <si>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</si>
  <si>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</si>
  <si>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</si>
  <si>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</si>
  <si>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</si>
  <si>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</si>
  <si>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</si>
  <si>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</si>
  <si>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</si>
  <si>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</si>
  <si>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</si>
  <si>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</si>
  <si>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</si>
  <si>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</si>
  <si>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</si>
  <si>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</si>
  <si>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</si>
  <si>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</si>
  <si>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</si>
  <si>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</si>
  <si>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</si>
  <si>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</si>
  <si>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</si>
  <si>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</si>
  <si>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</si>
  <si>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</si>
  <si>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</si>
  <si>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</si>
  <si>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</si>
  <si>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</si>
  <si>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</si>
  <si>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</si>
  <si>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</si>
  <si>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</si>
  <si>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</si>
  <si>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</si>
  <si>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</si>
  <si>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</si>
  <si>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</si>
  <si>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</si>
  <si>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</si>
  <si>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</si>
  <si>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</si>
  <si>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</si>
  <si>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</si>
  <si>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</si>
  <si>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</si>
  <si>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</si>
  <si>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</si>
  <si>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</si>
  <si>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</si>
  <si>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</si>
  <si>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</si>
  <si>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</si>
  <si>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</si>
  <si>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</si>
  <si>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</si>
  <si>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</si>
  <si>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</si>
  <si>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</si>
  <si>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</si>
  <si>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</si>
  <si>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</si>
  <si>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</si>
  <si>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</si>
  <si>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</si>
  <si>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</si>
  <si>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</si>
  <si>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</si>
  <si>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</si>
  <si>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</si>
  <si>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</si>
  <si>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</si>
  <si>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</si>
  <si>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</si>
  <si>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</si>
  <si>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</si>
  <si>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</si>
  <si>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</si>
  <si>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</si>
  <si>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</si>
  <si>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</si>
  <si>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</si>
  <si>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</si>
  <si>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</si>
  <si>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</si>
  <si>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</si>
  <si>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</si>
  <si>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</si>
  <si>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</si>
  <si>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</si>
  <si>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</si>
  <si>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</si>
  <si>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</si>
  <si>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</si>
  <si>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</si>
  <si>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</si>
  <si>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</si>
  <si>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</si>
  <si>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</si>
  <si>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</si>
  <si>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</si>
  <si>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</si>
  <si>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</si>
  <si>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</si>
  <si>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</si>
  <si>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</si>
  <si>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</si>
  <si>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</si>
  <si>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</si>
  <si>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</si>
  <si>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</si>
  <si>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</si>
  <si>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</si>
  <si>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</si>
  <si>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</si>
  <si>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</si>
  <si>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</si>
  <si>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</si>
  <si>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</si>
  <si>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</si>
  <si>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</si>
  <si>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</si>
  <si>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</si>
  <si>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</si>
  <si>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</si>
  <si>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</si>
  <si>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</si>
  <si>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</si>
  <si>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</si>
  <si>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</si>
  <si>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</si>
  <si>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</si>
  <si>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</si>
  <si>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</si>
  <si>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</si>
  <si>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</si>
  <si>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</si>
  <si>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</si>
  <si>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</si>
  <si>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</si>
  <si>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</si>
  <si>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</si>
  <si>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</si>
  <si>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</si>
  <si>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</si>
  <si>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</si>
  <si>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</si>
  <si>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</si>
  <si>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</si>
  <si>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</si>
  <si>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</si>
  <si>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</si>
  <si>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</si>
  <si>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</si>
  <si>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</si>
  <si>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</si>
  <si>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</si>
  <si>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</si>
  <si>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</si>
  <si>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</si>
  <si>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</si>
  <si>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</si>
  <si>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</si>
  <si>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</si>
  <si>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</si>
  <si>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</si>
  <si>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</si>
  <si>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</si>
  <si>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</si>
  <si>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</si>
  <si>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</si>
  <si>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</si>
  <si>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</si>
  <si>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</si>
  <si>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</si>
  <si>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</si>
  <si>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</si>
  <si>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</si>
  <si>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</si>
  <si>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</si>
  <si>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</si>
  <si>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</si>
  <si>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</si>
  <si>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</si>
  <si>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</si>
  <si>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</si>
  <si>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</si>
  <si>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</si>
  <si>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</si>
  <si>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</si>
  <si>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</si>
  <si>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</si>
  <si>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</si>
  <si>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</si>
  <si>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</si>
  <si>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</si>
  <si>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</si>
  <si>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</si>
  <si>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</si>
  <si>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</si>
  <si>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</si>
  <si>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</si>
  <si>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</si>
  <si>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</si>
  <si>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</si>
  <si>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</si>
  <si>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</si>
  <si>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</si>
  <si>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</si>
  <si>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</si>
  <si>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</si>
  <si>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</si>
  <si>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</si>
  <si>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</si>
  <si>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</si>
  <si>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</si>
  <si>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</si>
  <si>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</si>
  <si>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</si>
  <si>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</si>
  <si>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</si>
  <si>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</si>
  <si>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</si>
  <si>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</si>
  <si>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</si>
  <si>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</si>
  <si>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</si>
  <si>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</si>
  <si>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</si>
  <si>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</si>
  <si>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</si>
  <si>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</si>
  <si>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</si>
  <si>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</si>
  <si>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</si>
  <si>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</si>
  <si>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</si>
  <si>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</si>
  <si>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</si>
  <si>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</si>
  <si>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</si>
  <si>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</si>
  <si>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</si>
  <si>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</si>
  <si>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</si>
  <si>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</si>
  <si>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</si>
  <si>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</si>
  <si>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</si>
  <si>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</si>
  <si>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</si>
  <si>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</si>
  <si>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</si>
  <si>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</si>
  <si>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</si>
  <si>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</si>
  <si>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</si>
  <si>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</si>
  <si>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</si>
  <si>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</si>
  <si>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</si>
  <si>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</si>
  <si>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</si>
  <si>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</si>
  <si>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</si>
  <si>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</si>
  <si>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</si>
  <si>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</si>
  <si>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</si>
  <si>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</si>
  <si>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</si>
  <si>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</si>
  <si>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</si>
  <si>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</si>
  <si>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</si>
  <si>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</si>
  <si>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</si>
  <si>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</si>
  <si>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</si>
  <si>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</si>
  <si>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</si>
  <si>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</si>
  <si>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</si>
  <si>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</si>
  <si>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</si>
  <si>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</si>
  <si>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</si>
  <si>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</si>
  <si>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</si>
  <si>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</si>
  <si>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</si>
  <si>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</si>
  <si>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</si>
  <si>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</si>
  <si>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</si>
  <si>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</si>
  <si>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</si>
  <si>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</si>
  <si>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</si>
  <si>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</si>
  <si>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</si>
  <si>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</si>
  <si>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</si>
  <si>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</si>
  <si>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</si>
  <si>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</si>
  <si>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</si>
  <si>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</si>
  <si>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</si>
  <si>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</si>
  <si>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</si>
  <si>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</si>
  <si>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</si>
  <si>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</si>
  <si>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</si>
  <si>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</si>
  <si>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</si>
  <si>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</si>
  <si>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</si>
  <si>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</si>
  <si>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</si>
  <si>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</si>
  <si>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</si>
  <si>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</si>
  <si>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</si>
  <si>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</si>
  <si>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</si>
  <si>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</si>
  <si>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</si>
  <si>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</si>
  <si>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</si>
  <si>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</si>
  <si>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</si>
  <si>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</si>
  <si>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</si>
  <si>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</si>
  <si>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</si>
  <si>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</si>
  <si>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</si>
  <si>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</si>
  <si>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</si>
  <si>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</si>
  <si>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</si>
  <si>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</si>
  <si>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</si>
  <si>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</si>
  <si>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</si>
  <si>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</si>
  <si>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</si>
  <si>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</si>
  <si>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</si>
  <si>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</si>
  <si>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</si>
  <si>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</si>
  <si>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</si>
  <si>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</si>
  <si>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</si>
  <si>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</si>
  <si>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</si>
  <si>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</si>
  <si>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</si>
  <si>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</si>
  <si>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</si>
  <si>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</si>
  <si>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</si>
  <si>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</si>
  <si>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</si>
  <si>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</si>
  <si>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</si>
  <si>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</si>
  <si>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</si>
  <si>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</si>
  <si>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</si>
  <si>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</si>
  <si>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</si>
  <si>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</si>
  <si>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</si>
  <si>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</si>
  <si>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</si>
  <si>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</si>
  <si>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</si>
  <si>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</si>
  <si>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</si>
  <si>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</si>
  <si>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</si>
  <si>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</si>
  <si>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</si>
  <si>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</si>
  <si>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</si>
  <si>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</si>
  <si>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</si>
  <si>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</si>
  <si>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</si>
  <si>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</si>
  <si>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</si>
  <si>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</si>
  <si>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</si>
  <si>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</si>
  <si>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</si>
  <si>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</si>
  <si>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</si>
  <si>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</si>
  <si>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</si>
  <si>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</si>
  <si>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</si>
  <si>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</si>
  <si>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</si>
  <si>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</si>
  <si>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</si>
  <si>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</si>
  <si>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</si>
  <si>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</si>
  <si>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</si>
  <si>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</si>
  <si>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</si>
  <si>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</si>
  <si>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</si>
  <si>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</si>
  <si>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</si>
  <si>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</si>
  <si>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</si>
  <si>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</si>
  <si>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</si>
  <si>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</si>
  <si>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</si>
  <si>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</si>
  <si>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</si>
  <si>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</si>
  <si>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</si>
  <si>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</si>
  <si>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</si>
  <si>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</si>
  <si>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</si>
  <si>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</si>
  <si>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</si>
  <si>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</si>
  <si>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</si>
  <si>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</si>
  <si>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</si>
  <si>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</si>
  <si>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</si>
  <si>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</si>
  <si>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</si>
  <si>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</si>
  <si>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</si>
  <si>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</si>
  <si>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</si>
  <si>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</si>
  <si>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</si>
  <si>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</si>
  <si>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</si>
  <si>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</si>
  <si>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</si>
  <si>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</si>
  <si>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</si>
  <si>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</si>
  <si>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</si>
  <si>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</si>
  <si>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</si>
  <si>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</si>
  <si>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</si>
  <si>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</si>
  <si>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</si>
  <si>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</si>
  <si>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</si>
  <si>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</si>
  <si>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</si>
  <si>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</si>
  <si>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</si>
  <si>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</si>
  <si>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</si>
  <si>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</si>
  <si>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</si>
  <si>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</si>
  <si>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</si>
  <si>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</si>
  <si>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</si>
  <si>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</si>
  <si>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</si>
  <si>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</si>
  <si>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</si>
  <si>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</si>
  <si>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</si>
  <si>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</si>
  <si>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</si>
  <si>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</si>
  <si>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</si>
  <si>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</si>
  <si>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</si>
  <si>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</si>
  <si>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</si>
  <si>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</si>
  <si>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</si>
  <si>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</si>
  <si>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</si>
  <si>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</si>
  <si>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</si>
  <si>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</si>
  <si>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</si>
  <si>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</si>
  <si>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</si>
  <si>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</si>
  <si>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</si>
  <si>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</si>
  <si>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</si>
  <si>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</si>
  <si>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</si>
  <si>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</si>
  <si>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</si>
  <si>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</si>
  <si>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</si>
  <si>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</si>
  <si>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</si>
  <si>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</si>
  <si>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</si>
  <si>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</si>
  <si>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</si>
  <si>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</si>
  <si>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</si>
  <si>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</si>
  <si>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</si>
  <si>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</si>
  <si>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</si>
  <si>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</si>
  <si>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</si>
  <si>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</si>
  <si>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</si>
  <si>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</si>
  <si>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</si>
  <si>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</si>
  <si>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</si>
  <si>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</si>
  <si>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</si>
  <si>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</si>
  <si>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</si>
  <si>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</si>
  <si>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</si>
  <si>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</si>
  <si>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</si>
  <si>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</si>
  <si>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</si>
  <si>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</si>
  <si>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</si>
  <si>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</si>
  <si>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</si>
  <si>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</si>
  <si>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</si>
  <si>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</si>
  <si>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</si>
  <si>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</si>
  <si>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</si>
  <si>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</si>
  <si>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</si>
  <si>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</si>
  <si>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</si>
  <si>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</si>
  <si>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</si>
  <si>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</si>
  <si>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</si>
  <si>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</si>
  <si>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</si>
  <si>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</si>
  <si>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</si>
  <si>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</si>
  <si>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</si>
  <si>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</si>
  <si>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</si>
  <si>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</si>
  <si>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</si>
  <si>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</si>
  <si>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</si>
  <si>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</si>
  <si>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</si>
  <si>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</si>
  <si>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</si>
  <si>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</si>
  <si>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</si>
  <si>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</si>
  <si>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</si>
  <si>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</si>
  <si>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</si>
  <si>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</si>
  <si>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</si>
  <si>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</si>
  <si>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</si>
  <si>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</si>
  <si>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</si>
  <si>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</si>
  <si>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</si>
  <si>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</si>
  <si>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</si>
  <si>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</si>
  <si>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</si>
  <si>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</si>
  <si>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</si>
  <si>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</si>
  <si>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</si>
  <si>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</si>
  <si>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</si>
  <si>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</si>
  <si>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</si>
  <si>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</si>
  <si>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</si>
  <si>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</si>
  <si>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</si>
  <si>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</si>
  <si>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</si>
  <si>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</si>
  <si>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</si>
  <si>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</si>
  <si>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</si>
  <si>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</si>
  <si>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</si>
  <si>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</si>
  <si>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</si>
  <si>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</si>
  <si>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</si>
  <si>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</si>
  <si>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</si>
  <si>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</si>
  <si>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</si>
  <si>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</si>
  <si>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</si>
  <si>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</si>
  <si>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</si>
  <si>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</si>
  <si>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</si>
  <si>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</si>
  <si>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</si>
  <si>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</si>
  <si>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</si>
  <si>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</si>
  <si>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</si>
  <si>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</si>
  <si>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</si>
  <si>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</si>
  <si>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</si>
  <si>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</si>
  <si>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</si>
  <si>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</si>
  <si>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</si>
  <si>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</si>
  <si>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</si>
  <si>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</si>
  <si>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</si>
  <si>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</si>
  <si>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</si>
  <si>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</si>
  <si>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</si>
  <si>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</si>
  <si>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</si>
  <si>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</si>
  <si>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</si>
  <si>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</si>
  <si>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</si>
  <si>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</si>
  <si>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</si>
  <si>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</si>
  <si>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</si>
  <si>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</si>
  <si>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</si>
  <si>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</si>
  <si>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</si>
  <si>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</si>
  <si>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</si>
  <si>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</si>
  <si>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</si>
  <si>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</si>
  <si>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</si>
  <si>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</si>
  <si>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</si>
  <si>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</si>
  <si>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</si>
  <si>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</si>
  <si>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</si>
  <si>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</si>
  <si>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</si>
  <si>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</si>
  <si>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</si>
  <si>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</si>
  <si>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</si>
  <si>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</si>
  <si>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</si>
  <si>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</si>
  <si>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</si>
  <si>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</si>
  <si>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</si>
  <si>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</si>
  <si>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</si>
  <si>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</si>
  <si>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</si>
  <si>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</si>
  <si>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</si>
  <si>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</si>
  <si>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</si>
  <si>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</si>
  <si>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</si>
  <si>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</si>
  <si>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</si>
  <si>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</si>
  <si>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</si>
  <si>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</si>
  <si>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</si>
  <si>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</si>
  <si>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</si>
  <si>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</si>
  <si>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</si>
  <si>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</si>
  <si>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</si>
  <si>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</si>
  <si>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</si>
  <si>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</si>
  <si>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</si>
  <si>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</si>
  <si>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</si>
  <si>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</si>
  <si>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</si>
  <si>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</si>
  <si>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</si>
  <si>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</si>
  <si>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</si>
  <si>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</si>
  <si>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</si>
  <si>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</si>
  <si>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</si>
  <si>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</si>
  <si>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</si>
  <si>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</si>
  <si>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</si>
  <si>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</si>
  <si>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</si>
  <si>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</si>
  <si>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</si>
  <si>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</si>
  <si>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</si>
  <si>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</si>
  <si>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</si>
  <si>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</si>
  <si>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</si>
  <si>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</si>
  <si>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</si>
  <si>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</si>
  <si>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</si>
  <si>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</si>
  <si>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</si>
  <si>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</si>
  <si>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</si>
  <si>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</si>
  <si>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</si>
  <si>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</si>
  <si>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</si>
  <si>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</si>
  <si>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</si>
  <si>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</si>
  <si>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</si>
  <si>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</si>
  <si>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</si>
  <si>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</si>
  <si>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</si>
  <si>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</si>
  <si>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</si>
  <si>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</si>
  <si>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</si>
  <si>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</si>
  <si>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</si>
  <si>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</si>
  <si>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</si>
  <si>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</si>
  <si>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</si>
  <si>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</si>
  <si>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</si>
  <si>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</si>
  <si>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</si>
  <si>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</si>
  <si>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</si>
  <si>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</si>
  <si>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</si>
  <si>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</si>
  <si>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</si>
  <si>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</si>
  <si>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</si>
  <si>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</si>
  <si>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</si>
  <si>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</si>
  <si>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</si>
  <si>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</si>
  <si>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</si>
  <si>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</si>
  <si>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</si>
  <si>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</si>
  <si>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</si>
  <si>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</si>
  <si>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</si>
  <si>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</si>
  <si>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</si>
  <si>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</si>
  <si>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</si>
  <si>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</si>
  <si>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</si>
  <si>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</si>
  <si>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</si>
  <si>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</si>
  <si>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</si>
  <si>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</si>
  <si>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</si>
  <si>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</si>
  <si>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</si>
  <si>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</si>
  <si>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</si>
  <si>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</si>
  <si>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</si>
  <si>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</si>
  <si>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</si>
  <si>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</si>
  <si>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</si>
  <si>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</si>
  <si>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</si>
  <si>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Trent Falls to Spurn Point</t>
  </si>
  <si>
    <t>Henri Duckworth</t>
  </si>
  <si>
    <t>Lindsey Alvis</t>
  </si>
  <si>
    <t>Created budget</t>
  </si>
  <si>
    <t>20160507 LIVE</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</si>
</sst>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0;[Red]\-&quot;£&quot;#,##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5">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6" borderId="1" xfId="0" applyFont="1" applyFill="1" applyBorder="1" applyAlignment="1" applyProtection="1">
      <alignment horizontal="right" vertical="center"/>
      <protection locked="0"/>
    </xf>
    <xf numFmtId="6" fontId="3" fillId="6" borderId="1" xfId="0" applyNumberFormat="1" applyFont="1" applyFill="1" applyBorder="1" applyAlignment="1" applyProtection="1">
      <alignment horizontal="left" vertical="center"/>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v>0</v>
          </cell>
          <cell r="B452">
            <v>0</v>
          </cell>
          <cell r="C452">
            <v>0</v>
          </cell>
          <cell r="D452">
            <v>961292.45999999973</v>
          </cell>
          <cell r="E452">
            <v>2760750.4399999995</v>
          </cell>
          <cell r="F452">
            <v>1346682.07</v>
          </cell>
        </row>
        <row r="453">
          <cell r="A453">
            <v>0</v>
          </cell>
          <cell r="B453">
            <v>0</v>
          </cell>
          <cell r="C453">
            <v>0</v>
          </cell>
          <cell r="D453">
            <v>961292.45999999973</v>
          </cell>
          <cell r="E453">
            <v>2760750.44</v>
          </cell>
          <cell r="F453">
            <v>1346674.36</v>
          </cell>
        </row>
        <row r="454">
          <cell r="A454">
            <v>0</v>
          </cell>
          <cell r="B454">
            <v>0</v>
          </cell>
          <cell r="C454">
            <v>0</v>
          </cell>
          <cell r="D454">
            <v>0</v>
          </cell>
          <cell r="E454">
            <v>0</v>
          </cell>
          <cell r="F454">
            <v>-7.7099999999627471</v>
          </cell>
        </row>
        <row r="455">
          <cell r="A455" t="str">
            <v>INT ENC</v>
          </cell>
          <cell r="B455">
            <v>0</v>
          </cell>
          <cell r="C455">
            <v>0</v>
          </cell>
          <cell r="E455">
            <v>0</v>
          </cell>
          <cell r="F455">
            <v>7.7100000000000364</v>
          </cell>
        </row>
        <row r="456">
          <cell r="A456">
            <v>0</v>
          </cell>
          <cell r="B456">
            <v>0</v>
          </cell>
          <cell r="E456">
            <v>0</v>
          </cell>
          <cell r="F456">
            <v>3.7289282772690058E-11</v>
          </cell>
        </row>
        <row r="457">
          <cell r="C457">
            <v>0</v>
          </cell>
          <cell r="D457">
            <v>0</v>
          </cell>
        </row>
        <row r="458">
          <cell r="C458">
            <v>0</v>
          </cell>
          <cell r="D458">
            <v>0</v>
          </cell>
        </row>
        <row r="459">
          <cell r="C459">
            <v>0</v>
          </cell>
          <cell r="D459">
            <v>0</v>
          </cell>
        </row>
        <row r="460">
          <cell r="C460">
            <v>0</v>
          </cell>
          <cell r="D460">
            <v>0</v>
          </cell>
        </row>
        <row r="461">
          <cell r="C461">
            <v>0</v>
          </cell>
          <cell r="D461">
            <v>0</v>
          </cell>
        </row>
        <row r="462">
          <cell r="C462">
            <v>0</v>
          </cell>
          <cell r="D462">
            <v>0</v>
          </cell>
        </row>
        <row r="463">
          <cell r="C463">
            <v>0</v>
          </cell>
          <cell r="D463">
            <v>0</v>
          </cell>
        </row>
        <row r="464">
          <cell r="C464">
            <v>0</v>
          </cell>
          <cell r="D464">
            <v>0</v>
          </cell>
        </row>
        <row r="465">
          <cell r="C465">
            <v>0</v>
          </cell>
          <cell r="D465">
            <v>0</v>
          </cell>
        </row>
        <row r="466">
          <cell r="C466">
            <v>0</v>
          </cell>
          <cell r="D466">
            <v>0</v>
          </cell>
        </row>
        <row r="467">
          <cell r="C467">
            <v>0</v>
          </cell>
          <cell r="D467">
            <v>0</v>
          </cell>
        </row>
        <row r="468">
          <cell r="C468">
            <v>0</v>
          </cell>
          <cell r="D468">
            <v>0</v>
          </cell>
        </row>
        <row r="469">
          <cell r="C469">
            <v>0</v>
          </cell>
          <cell r="D469">
            <v>0</v>
          </cell>
        </row>
        <row r="470">
          <cell r="C470">
            <v>0</v>
          </cell>
          <cell r="D470">
            <v>0</v>
          </cell>
        </row>
        <row r="471">
          <cell r="C471">
            <v>0</v>
          </cell>
          <cell r="D471">
            <v>0</v>
          </cell>
        </row>
        <row r="472">
          <cell r="C472">
            <v>0</v>
          </cell>
          <cell r="D472">
            <v>0</v>
          </cell>
        </row>
        <row r="473">
          <cell r="C473">
            <v>0</v>
          </cell>
          <cell r="D473">
            <v>0</v>
          </cell>
        </row>
        <row r="474">
          <cell r="C474">
            <v>0</v>
          </cell>
          <cell r="D474">
            <v>0</v>
          </cell>
        </row>
        <row r="475">
          <cell r="C475">
            <v>0</v>
          </cell>
          <cell r="D475">
            <v>0</v>
          </cell>
        </row>
        <row r="476">
          <cell r="C476">
            <v>0</v>
          </cell>
          <cell r="D476">
            <v>0</v>
          </cell>
        </row>
        <row r="477">
          <cell r="C477">
            <v>0</v>
          </cell>
          <cell r="D477">
            <v>0</v>
          </cell>
        </row>
        <row r="478">
          <cell r="C478">
            <v>0</v>
          </cell>
          <cell r="D478">
            <v>0</v>
          </cell>
        </row>
        <row r="479">
          <cell r="C479">
            <v>0</v>
          </cell>
          <cell r="D479">
            <v>0</v>
          </cell>
        </row>
        <row r="480">
          <cell r="C480">
            <v>0</v>
          </cell>
          <cell r="D480">
            <v>0</v>
          </cell>
        </row>
        <row r="481">
          <cell r="C481">
            <v>0</v>
          </cell>
          <cell r="D481">
            <v>0</v>
          </cell>
        </row>
        <row r="482">
          <cell r="C482">
            <v>0</v>
          </cell>
          <cell r="D482">
            <v>0</v>
          </cell>
        </row>
        <row r="483">
          <cell r="C483">
            <v>0</v>
          </cell>
          <cell r="D483">
            <v>0</v>
          </cell>
        </row>
        <row r="484">
          <cell r="C484">
            <v>0</v>
          </cell>
          <cell r="D484">
            <v>0</v>
          </cell>
        </row>
        <row r="485">
          <cell r="C485">
            <v>0</v>
          </cell>
          <cell r="D485">
            <v>0</v>
          </cell>
        </row>
        <row r="486">
          <cell r="C486">
            <v>0</v>
          </cell>
          <cell r="D486">
            <v>0</v>
          </cell>
        </row>
        <row r="487">
          <cell r="C487">
            <v>0</v>
          </cell>
          <cell r="D487">
            <v>0</v>
          </cell>
        </row>
        <row r="488">
          <cell r="C488">
            <v>0</v>
          </cell>
          <cell r="D488">
            <v>0</v>
          </cell>
        </row>
        <row r="489">
          <cell r="C489">
            <v>0</v>
          </cell>
          <cell r="D489">
            <v>0</v>
          </cell>
        </row>
        <row r="490">
          <cell r="C490">
            <v>0</v>
          </cell>
          <cell r="D490">
            <v>0</v>
          </cell>
        </row>
        <row r="491">
          <cell r="C491">
            <v>0</v>
          </cell>
          <cell r="D491">
            <v>0</v>
          </cell>
        </row>
        <row r="492">
          <cell r="C492">
            <v>0</v>
          </cell>
          <cell r="D492">
            <v>0</v>
          </cell>
        </row>
        <row r="493">
          <cell r="C493">
            <v>0</v>
          </cell>
          <cell r="D493">
            <v>0</v>
          </cell>
        </row>
        <row r="494">
          <cell r="C494">
            <v>0</v>
          </cell>
          <cell r="D494">
            <v>0</v>
          </cell>
        </row>
        <row r="495">
          <cell r="C495">
            <v>0</v>
          </cell>
          <cell r="D495">
            <v>0</v>
          </cell>
        </row>
        <row r="496">
          <cell r="C496">
            <v>0</v>
          </cell>
          <cell r="D496">
            <v>0</v>
          </cell>
        </row>
        <row r="497">
          <cell r="C497">
            <v>0</v>
          </cell>
          <cell r="D497">
            <v>0</v>
          </cell>
        </row>
        <row r="498">
          <cell r="C498">
            <v>0</v>
          </cell>
          <cell r="D498">
            <v>0</v>
          </cell>
        </row>
        <row r="499">
          <cell r="C499">
            <v>0</v>
          </cell>
          <cell r="D499">
            <v>0</v>
          </cell>
        </row>
        <row r="500">
          <cell r="C500">
            <v>0</v>
          </cell>
          <cell r="D500">
            <v>0</v>
          </cell>
        </row>
        <row r="501">
          <cell r="C501">
            <v>0</v>
          </cell>
          <cell r="D501">
            <v>0</v>
          </cell>
        </row>
        <row r="502">
          <cell r="C502">
            <v>0</v>
          </cell>
          <cell r="D502">
            <v>0</v>
          </cell>
        </row>
        <row r="503">
          <cell r="C503">
            <v>0</v>
          </cell>
          <cell r="D503">
            <v>0</v>
          </cell>
        </row>
        <row r="504">
          <cell r="C504">
            <v>0</v>
          </cell>
          <cell r="D504">
            <v>0</v>
          </cell>
        </row>
        <row r="505">
          <cell r="C505">
            <v>0</v>
          </cell>
          <cell r="D505">
            <v>0</v>
          </cell>
        </row>
        <row r="506">
          <cell r="C506">
            <v>0</v>
          </cell>
          <cell r="D506">
            <v>0</v>
          </cell>
        </row>
        <row r="507">
          <cell r="C507">
            <v>0</v>
          </cell>
          <cell r="D507">
            <v>0</v>
          </cell>
        </row>
        <row r="508">
          <cell r="C508">
            <v>0</v>
          </cell>
          <cell r="D508">
            <v>0</v>
          </cell>
        </row>
        <row r="509">
          <cell r="C509">
            <v>0</v>
          </cell>
          <cell r="D509">
            <v>0</v>
          </cell>
        </row>
        <row r="510">
          <cell r="C510">
            <v>0</v>
          </cell>
          <cell r="D510">
            <v>0</v>
          </cell>
        </row>
        <row r="511">
          <cell r="C511">
            <v>0</v>
          </cell>
          <cell r="D511">
            <v>0</v>
          </cell>
        </row>
        <row r="512">
          <cell r="C512">
            <v>0</v>
          </cell>
          <cell r="D512">
            <v>0</v>
          </cell>
        </row>
        <row r="513">
          <cell r="C513">
            <v>0</v>
          </cell>
          <cell r="D513">
            <v>0</v>
          </cell>
        </row>
        <row r="514">
          <cell r="C514">
            <v>0</v>
          </cell>
          <cell r="D514">
            <v>0</v>
          </cell>
        </row>
        <row r="515">
          <cell r="C515">
            <v>0</v>
          </cell>
          <cell r="D515">
            <v>0</v>
          </cell>
        </row>
        <row r="516">
          <cell r="C516">
            <v>0</v>
          </cell>
          <cell r="D516">
            <v>0</v>
          </cell>
        </row>
        <row r="517">
          <cell r="C517">
            <v>0</v>
          </cell>
          <cell r="D517">
            <v>0</v>
          </cell>
        </row>
        <row r="518">
          <cell r="C518">
            <v>0</v>
          </cell>
          <cell r="D518">
            <v>0</v>
          </cell>
        </row>
        <row r="519">
          <cell r="C519">
            <v>0</v>
          </cell>
          <cell r="D519">
            <v>0</v>
          </cell>
        </row>
        <row r="520">
          <cell r="C520">
            <v>0</v>
          </cell>
          <cell r="D520">
            <v>0</v>
          </cell>
        </row>
        <row r="521">
          <cell r="C521">
            <v>0</v>
          </cell>
          <cell r="D521">
            <v>0</v>
          </cell>
        </row>
        <row r="522">
          <cell r="C522">
            <v>0</v>
          </cell>
          <cell r="D522">
            <v>0</v>
          </cell>
        </row>
        <row r="523">
          <cell r="C523">
            <v>0</v>
          </cell>
          <cell r="D523">
            <v>0</v>
          </cell>
        </row>
        <row r="524">
          <cell r="C524">
            <v>0</v>
          </cell>
          <cell r="D524">
            <v>0</v>
          </cell>
        </row>
        <row r="525">
          <cell r="C525">
            <v>0</v>
          </cell>
          <cell r="D525">
            <v>0</v>
          </cell>
        </row>
        <row r="526">
          <cell r="C526">
            <v>0</v>
          </cell>
          <cell r="D526">
            <v>0</v>
          </cell>
        </row>
        <row r="527">
          <cell r="C527">
            <v>0</v>
          </cell>
          <cell r="D527">
            <v>0</v>
          </cell>
        </row>
        <row r="528">
          <cell r="C528">
            <v>0</v>
          </cell>
          <cell r="D528">
            <v>0</v>
          </cell>
        </row>
        <row r="529">
          <cell r="C529">
            <v>0</v>
          </cell>
          <cell r="D529">
            <v>0</v>
          </cell>
        </row>
        <row r="530">
          <cell r="C530">
            <v>0</v>
          </cell>
          <cell r="D530">
            <v>0</v>
          </cell>
        </row>
        <row r="531">
          <cell r="C531">
            <v>0</v>
          </cell>
          <cell r="D531">
            <v>0</v>
          </cell>
        </row>
        <row r="532">
          <cell r="C532">
            <v>0</v>
          </cell>
          <cell r="D532">
            <v>0</v>
          </cell>
        </row>
        <row r="533">
          <cell r="C533">
            <v>0</v>
          </cell>
          <cell r="D533">
            <v>0</v>
          </cell>
        </row>
        <row r="534">
          <cell r="C534">
            <v>0</v>
          </cell>
          <cell r="D534">
            <v>0</v>
          </cell>
        </row>
        <row r="535">
          <cell r="C535">
            <v>0</v>
          </cell>
          <cell r="D535">
            <v>0</v>
          </cell>
        </row>
        <row r="536">
          <cell r="C536">
            <v>0</v>
          </cell>
          <cell r="D536">
            <v>0</v>
          </cell>
        </row>
        <row r="537">
          <cell r="C537">
            <v>0</v>
          </cell>
          <cell r="D537">
            <v>0</v>
          </cell>
        </row>
        <row r="538">
          <cell r="C538">
            <v>0</v>
          </cell>
          <cell r="D538">
            <v>0</v>
          </cell>
        </row>
        <row r="539">
          <cell r="C539">
            <v>0</v>
          </cell>
          <cell r="D539">
            <v>0</v>
          </cell>
        </row>
        <row r="540">
          <cell r="C540">
            <v>0</v>
          </cell>
          <cell r="D540">
            <v>0</v>
          </cell>
        </row>
        <row r="541">
          <cell r="C541">
            <v>0</v>
          </cell>
          <cell r="D541">
            <v>0</v>
          </cell>
        </row>
        <row r="542">
          <cell r="C542">
            <v>0</v>
          </cell>
          <cell r="D542">
            <v>0</v>
          </cell>
        </row>
        <row r="543">
          <cell r="C543">
            <v>0</v>
          </cell>
          <cell r="D543">
            <v>0</v>
          </cell>
        </row>
        <row r="544">
          <cell r="C544">
            <v>0</v>
          </cell>
          <cell r="D544">
            <v>0</v>
          </cell>
        </row>
        <row r="545">
          <cell r="C545">
            <v>0</v>
          </cell>
          <cell r="D545">
            <v>0</v>
          </cell>
        </row>
        <row r="546">
          <cell r="C546">
            <v>0</v>
          </cell>
          <cell r="D546">
            <v>0</v>
          </cell>
        </row>
        <row r="547">
          <cell r="C547">
            <v>0</v>
          </cell>
          <cell r="D547">
            <v>0</v>
          </cell>
        </row>
        <row r="548">
          <cell r="C548">
            <v>0</v>
          </cell>
          <cell r="D548">
            <v>0</v>
          </cell>
        </row>
        <row r="549">
          <cell r="C549">
            <v>0</v>
          </cell>
          <cell r="D549">
            <v>0</v>
          </cell>
        </row>
        <row r="550">
          <cell r="C550">
            <v>0</v>
          </cell>
          <cell r="D550">
            <v>0</v>
          </cell>
        </row>
        <row r="551">
          <cell r="C551">
            <v>0</v>
          </cell>
          <cell r="D551">
            <v>0</v>
          </cell>
        </row>
        <row r="552">
          <cell r="C552">
            <v>0</v>
          </cell>
          <cell r="D552">
            <v>0</v>
          </cell>
        </row>
        <row r="553">
          <cell r="C553">
            <v>0</v>
          </cell>
          <cell r="D553">
            <v>0</v>
          </cell>
        </row>
        <row r="554">
          <cell r="C554">
            <v>0</v>
          </cell>
          <cell r="D554">
            <v>0</v>
          </cell>
        </row>
        <row r="555">
          <cell r="C555">
            <v>0</v>
          </cell>
          <cell r="D555">
            <v>0</v>
          </cell>
        </row>
        <row r="556">
          <cell r="C556">
            <v>0</v>
          </cell>
          <cell r="D556">
            <v>0</v>
          </cell>
        </row>
        <row r="557">
          <cell r="C557">
            <v>0</v>
          </cell>
          <cell r="D557">
            <v>0</v>
          </cell>
        </row>
        <row r="558">
          <cell r="C558">
            <v>0</v>
          </cell>
          <cell r="D558">
            <v>0</v>
          </cell>
        </row>
        <row r="559">
          <cell r="C559">
            <v>0</v>
          </cell>
          <cell r="D559">
            <v>0</v>
          </cell>
        </row>
        <row r="560">
          <cell r="C560">
            <v>0</v>
          </cell>
          <cell r="D560">
            <v>0</v>
          </cell>
        </row>
        <row r="561">
          <cell r="C561">
            <v>0</v>
          </cell>
          <cell r="D561">
            <v>0</v>
          </cell>
        </row>
        <row r="562">
          <cell r="C562">
            <v>0</v>
          </cell>
          <cell r="D562">
            <v>0</v>
          </cell>
        </row>
        <row r="563">
          <cell r="C563">
            <v>0</v>
          </cell>
          <cell r="D563">
            <v>0</v>
          </cell>
        </row>
        <row r="564">
          <cell r="C564">
            <v>0</v>
          </cell>
          <cell r="D564">
            <v>0</v>
          </cell>
        </row>
        <row r="565">
          <cell r="C565">
            <v>0</v>
          </cell>
          <cell r="D565">
            <v>0</v>
          </cell>
        </row>
        <row r="566">
          <cell r="C566">
            <v>0</v>
          </cell>
          <cell r="D566">
            <v>0</v>
          </cell>
        </row>
        <row r="567">
          <cell r="C567">
            <v>0</v>
          </cell>
          <cell r="D567">
            <v>0</v>
          </cell>
        </row>
        <row r="568">
          <cell r="C568">
            <v>0</v>
          </cell>
          <cell r="D568">
            <v>0</v>
          </cell>
        </row>
        <row r="569">
          <cell r="C569">
            <v>0</v>
          </cell>
          <cell r="D569">
            <v>0</v>
          </cell>
        </row>
        <row r="570">
          <cell r="C570">
            <v>0</v>
          </cell>
          <cell r="D570">
            <v>0</v>
          </cell>
        </row>
        <row r="571">
          <cell r="C571">
            <v>0</v>
          </cell>
          <cell r="D571">
            <v>0</v>
          </cell>
        </row>
        <row r="572">
          <cell r="C572">
            <v>0</v>
          </cell>
          <cell r="D572">
            <v>0</v>
          </cell>
        </row>
        <row r="573">
          <cell r="C573">
            <v>0</v>
          </cell>
          <cell r="D573">
            <v>0</v>
          </cell>
        </row>
        <row r="574">
          <cell r="C574">
            <v>0</v>
          </cell>
          <cell r="D574">
            <v>0</v>
          </cell>
        </row>
        <row r="575">
          <cell r="C575">
            <v>0</v>
          </cell>
          <cell r="D575">
            <v>0</v>
          </cell>
        </row>
        <row r="576">
          <cell r="C576">
            <v>0</v>
          </cell>
          <cell r="D576">
            <v>0</v>
          </cell>
        </row>
        <row r="577">
          <cell r="C577">
            <v>0</v>
          </cell>
          <cell r="D577">
            <v>0</v>
          </cell>
        </row>
        <row r="578">
          <cell r="C578">
            <v>0</v>
          </cell>
          <cell r="D578">
            <v>0</v>
          </cell>
        </row>
        <row r="579">
          <cell r="C579">
            <v>0</v>
          </cell>
          <cell r="D579">
            <v>0</v>
          </cell>
        </row>
        <row r="580">
          <cell r="C580">
            <v>0</v>
          </cell>
          <cell r="D580">
            <v>0</v>
          </cell>
        </row>
        <row r="581">
          <cell r="C581">
            <v>0</v>
          </cell>
          <cell r="D581">
            <v>0</v>
          </cell>
        </row>
        <row r="582">
          <cell r="C582">
            <v>0</v>
          </cell>
          <cell r="D582">
            <v>0</v>
          </cell>
        </row>
        <row r="583">
          <cell r="C583">
            <v>0</v>
          </cell>
          <cell r="D583">
            <v>0</v>
          </cell>
        </row>
        <row r="584">
          <cell r="C584">
            <v>0</v>
          </cell>
          <cell r="D584">
            <v>0</v>
          </cell>
        </row>
        <row r="585">
          <cell r="C585">
            <v>0</v>
          </cell>
          <cell r="D585">
            <v>0</v>
          </cell>
        </row>
        <row r="586">
          <cell r="C586">
            <v>0</v>
          </cell>
          <cell r="D586">
            <v>0</v>
          </cell>
        </row>
        <row r="587">
          <cell r="C587">
            <v>0</v>
          </cell>
          <cell r="D587">
            <v>0</v>
          </cell>
        </row>
        <row r="588">
          <cell r="C588">
            <v>0</v>
          </cell>
          <cell r="D588">
            <v>0</v>
          </cell>
        </row>
        <row r="589">
          <cell r="C589">
            <v>0</v>
          </cell>
          <cell r="D589">
            <v>0</v>
          </cell>
        </row>
        <row r="590">
          <cell r="C590">
            <v>0</v>
          </cell>
          <cell r="D590">
            <v>0</v>
          </cell>
        </row>
        <row r="591">
          <cell r="C591">
            <v>0</v>
          </cell>
          <cell r="D591">
            <v>0</v>
          </cell>
        </row>
        <row r="592">
          <cell r="C592">
            <v>0</v>
          </cell>
          <cell r="D592">
            <v>0</v>
          </cell>
        </row>
        <row r="593">
          <cell r="C593">
            <v>0</v>
          </cell>
          <cell r="D593">
            <v>0</v>
          </cell>
        </row>
        <row r="594">
          <cell r="C594">
            <v>0</v>
          </cell>
          <cell r="D594">
            <v>0</v>
          </cell>
        </row>
        <row r="595">
          <cell r="C595">
            <v>0</v>
          </cell>
          <cell r="D595">
            <v>0</v>
          </cell>
        </row>
        <row r="596">
          <cell r="C596">
            <v>0</v>
          </cell>
          <cell r="D596">
            <v>0</v>
          </cell>
        </row>
        <row r="597">
          <cell r="C597">
            <v>0</v>
          </cell>
          <cell r="D597">
            <v>0</v>
          </cell>
        </row>
        <row r="598">
          <cell r="C598">
            <v>0</v>
          </cell>
          <cell r="D598">
            <v>0</v>
          </cell>
        </row>
        <row r="599">
          <cell r="C599">
            <v>0</v>
          </cell>
          <cell r="D599">
            <v>0</v>
          </cell>
        </row>
        <row r="600">
          <cell r="C600">
            <v>0</v>
          </cell>
          <cell r="D600">
            <v>0</v>
          </cell>
        </row>
        <row r="601">
          <cell r="C601">
            <v>0</v>
          </cell>
          <cell r="D601">
            <v>0</v>
          </cell>
        </row>
        <row r="602">
          <cell r="C602">
            <v>0</v>
          </cell>
          <cell r="D602">
            <v>0</v>
          </cell>
        </row>
        <row r="603">
          <cell r="C603">
            <v>0</v>
          </cell>
          <cell r="D603">
            <v>0</v>
          </cell>
        </row>
        <row r="604">
          <cell r="C604">
            <v>0</v>
          </cell>
          <cell r="D604">
            <v>0</v>
          </cell>
        </row>
        <row r="605">
          <cell r="C605">
            <v>0</v>
          </cell>
          <cell r="D605">
            <v>0</v>
          </cell>
        </row>
        <row r="606">
          <cell r="C606">
            <v>0</v>
          </cell>
          <cell r="D606">
            <v>0</v>
          </cell>
        </row>
        <row r="607">
          <cell r="C607">
            <v>0</v>
          </cell>
          <cell r="D607">
            <v>0</v>
          </cell>
        </row>
        <row r="608">
          <cell r="C608">
            <v>0</v>
          </cell>
          <cell r="D608">
            <v>0</v>
          </cell>
        </row>
        <row r="609">
          <cell r="C609">
            <v>0</v>
          </cell>
          <cell r="D609">
            <v>0</v>
          </cell>
        </row>
        <row r="610">
          <cell r="C610">
            <v>0</v>
          </cell>
          <cell r="D610">
            <v>0</v>
          </cell>
        </row>
        <row r="611">
          <cell r="C611">
            <v>0</v>
          </cell>
          <cell r="D611">
            <v>0</v>
          </cell>
        </row>
        <row r="612">
          <cell r="C612">
            <v>0</v>
          </cell>
          <cell r="D612">
            <v>0</v>
          </cell>
        </row>
        <row r="613">
          <cell r="C613">
            <v>0</v>
          </cell>
          <cell r="D613">
            <v>0</v>
          </cell>
        </row>
        <row r="614">
          <cell r="C614">
            <v>0</v>
          </cell>
          <cell r="D614">
            <v>0</v>
          </cell>
        </row>
        <row r="615">
          <cell r="C615">
            <v>0</v>
          </cell>
          <cell r="D615">
            <v>0</v>
          </cell>
        </row>
        <row r="616">
          <cell r="C616">
            <v>0</v>
          </cell>
          <cell r="D616">
            <v>0</v>
          </cell>
        </row>
        <row r="617">
          <cell r="C617">
            <v>0</v>
          </cell>
          <cell r="D617">
            <v>0</v>
          </cell>
        </row>
        <row r="618">
          <cell r="C618">
            <v>0</v>
          </cell>
          <cell r="D618">
            <v>0</v>
          </cell>
        </row>
        <row r="619">
          <cell r="C619">
            <v>0</v>
          </cell>
          <cell r="D619">
            <v>0</v>
          </cell>
        </row>
        <row r="620">
          <cell r="C620">
            <v>0</v>
          </cell>
          <cell r="D620">
            <v>0</v>
          </cell>
        </row>
        <row r="621">
          <cell r="C621">
            <v>0</v>
          </cell>
          <cell r="D621">
            <v>0</v>
          </cell>
        </row>
        <row r="622">
          <cell r="C622">
            <v>0</v>
          </cell>
          <cell r="D622">
            <v>0</v>
          </cell>
        </row>
        <row r="623">
          <cell r="C623">
            <v>0</v>
          </cell>
          <cell r="D623">
            <v>0</v>
          </cell>
        </row>
        <row r="624">
          <cell r="C624">
            <v>0</v>
          </cell>
          <cell r="D624">
            <v>0</v>
          </cell>
        </row>
        <row r="625">
          <cell r="C625">
            <v>0</v>
          </cell>
          <cell r="D625">
            <v>0</v>
          </cell>
        </row>
        <row r="626">
          <cell r="C626">
            <v>0</v>
          </cell>
          <cell r="D626">
            <v>0</v>
          </cell>
        </row>
        <row r="627">
          <cell r="C627">
            <v>0</v>
          </cell>
          <cell r="D627">
            <v>0</v>
          </cell>
        </row>
        <row r="628">
          <cell r="C628">
            <v>0</v>
          </cell>
          <cell r="D628">
            <v>0</v>
          </cell>
        </row>
        <row r="629">
          <cell r="C629">
            <v>0</v>
          </cell>
          <cell r="D629">
            <v>0</v>
          </cell>
        </row>
        <row r="630">
          <cell r="C630">
            <v>0</v>
          </cell>
          <cell r="D630">
            <v>0</v>
          </cell>
        </row>
        <row r="631">
          <cell r="C631">
            <v>0</v>
          </cell>
          <cell r="D631">
            <v>0</v>
          </cell>
        </row>
        <row r="632">
          <cell r="C632">
            <v>0</v>
          </cell>
          <cell r="D632">
            <v>0</v>
          </cell>
        </row>
        <row r="633">
          <cell r="C633">
            <v>0</v>
          </cell>
          <cell r="D633">
            <v>0</v>
          </cell>
        </row>
        <row r="634">
          <cell r="C634">
            <v>0</v>
          </cell>
          <cell r="D634">
            <v>0</v>
          </cell>
        </row>
        <row r="635">
          <cell r="C635">
            <v>0</v>
          </cell>
          <cell r="D635">
            <v>0</v>
          </cell>
        </row>
        <row r="636">
          <cell r="C636">
            <v>0</v>
          </cell>
          <cell r="D636">
            <v>0</v>
          </cell>
        </row>
        <row r="637">
          <cell r="C637">
            <v>0</v>
          </cell>
          <cell r="D637">
            <v>0</v>
          </cell>
        </row>
        <row r="638">
          <cell r="C638">
            <v>0</v>
          </cell>
          <cell r="D638">
            <v>0</v>
          </cell>
        </row>
        <row r="639">
          <cell r="C639">
            <v>0</v>
          </cell>
          <cell r="D639">
            <v>0</v>
          </cell>
        </row>
        <row r="640">
          <cell r="C640">
            <v>0</v>
          </cell>
          <cell r="D640">
            <v>0</v>
          </cell>
        </row>
        <row r="641">
          <cell r="C641">
            <v>0</v>
          </cell>
          <cell r="D641">
            <v>0</v>
          </cell>
        </row>
        <row r="642">
          <cell r="C642">
            <v>0</v>
          </cell>
          <cell r="D642">
            <v>0</v>
          </cell>
        </row>
        <row r="643">
          <cell r="C643">
            <v>0</v>
          </cell>
          <cell r="D643">
            <v>0</v>
          </cell>
        </row>
        <row r="644">
          <cell r="C644">
            <v>0</v>
          </cell>
          <cell r="D644">
            <v>0</v>
          </cell>
        </row>
        <row r="645">
          <cell r="C645">
            <v>0</v>
          </cell>
          <cell r="D645">
            <v>0</v>
          </cell>
        </row>
        <row r="646">
          <cell r="C646">
            <v>0</v>
          </cell>
          <cell r="D646">
            <v>0</v>
          </cell>
        </row>
        <row r="647">
          <cell r="C647">
            <v>0</v>
          </cell>
          <cell r="D647">
            <v>0</v>
          </cell>
        </row>
        <row r="648">
          <cell r="C648">
            <v>0</v>
          </cell>
          <cell r="D648">
            <v>0</v>
          </cell>
        </row>
        <row r="649">
          <cell r="C649">
            <v>0</v>
          </cell>
          <cell r="D649">
            <v>0</v>
          </cell>
        </row>
        <row r="650">
          <cell r="C650">
            <v>0</v>
          </cell>
          <cell r="D650">
            <v>0</v>
          </cell>
        </row>
        <row r="651">
          <cell r="C651">
            <v>0</v>
          </cell>
          <cell r="D651">
            <v>0</v>
          </cell>
        </row>
        <row r="652">
          <cell r="C652">
            <v>0</v>
          </cell>
          <cell r="D652">
            <v>0</v>
          </cell>
        </row>
        <row r="653">
          <cell r="C653">
            <v>0</v>
          </cell>
          <cell r="D653">
            <v>0</v>
          </cell>
        </row>
        <row r="654">
          <cell r="C654">
            <v>0</v>
          </cell>
          <cell r="D654">
            <v>0</v>
          </cell>
        </row>
        <row r="655">
          <cell r="C655">
            <v>0</v>
          </cell>
          <cell r="D655">
            <v>0</v>
          </cell>
        </row>
        <row r="656">
          <cell r="C656">
            <v>0</v>
          </cell>
          <cell r="D656">
            <v>0</v>
          </cell>
        </row>
        <row r="657">
          <cell r="C657">
            <v>0</v>
          </cell>
          <cell r="D657">
            <v>0</v>
          </cell>
        </row>
        <row r="658">
          <cell r="C658">
            <v>0</v>
          </cell>
          <cell r="D658">
            <v>0</v>
          </cell>
        </row>
        <row r="659">
          <cell r="C659">
            <v>0</v>
          </cell>
          <cell r="D659">
            <v>0</v>
          </cell>
        </row>
        <row r="660">
          <cell r="C660">
            <v>0</v>
          </cell>
          <cell r="D660">
            <v>0</v>
          </cell>
        </row>
        <row r="661">
          <cell r="C661">
            <v>0</v>
          </cell>
          <cell r="D661">
            <v>0</v>
          </cell>
        </row>
        <row r="662">
          <cell r="C662">
            <v>0</v>
          </cell>
          <cell r="D662">
            <v>0</v>
          </cell>
        </row>
        <row r="663">
          <cell r="C663">
            <v>0</v>
          </cell>
          <cell r="D663">
            <v>0</v>
          </cell>
        </row>
        <row r="664">
          <cell r="C664">
            <v>0</v>
          </cell>
          <cell r="D664">
            <v>0</v>
          </cell>
        </row>
        <row r="665">
          <cell r="C665">
            <v>0</v>
          </cell>
          <cell r="D665">
            <v>0</v>
          </cell>
        </row>
        <row r="666">
          <cell r="C666">
            <v>0</v>
          </cell>
          <cell r="D666">
            <v>0</v>
          </cell>
        </row>
        <row r="667">
          <cell r="C667">
            <v>0</v>
          </cell>
          <cell r="D667">
            <v>0</v>
          </cell>
        </row>
        <row r="668">
          <cell r="C668">
            <v>0</v>
          </cell>
          <cell r="D668">
            <v>0</v>
          </cell>
        </row>
        <row r="669">
          <cell r="C669">
            <v>0</v>
          </cell>
          <cell r="D669">
            <v>0</v>
          </cell>
        </row>
        <row r="670">
          <cell r="C670">
            <v>0</v>
          </cell>
          <cell r="D670">
            <v>0</v>
          </cell>
        </row>
        <row r="671">
          <cell r="C671">
            <v>0</v>
          </cell>
          <cell r="D671">
            <v>0</v>
          </cell>
        </row>
        <row r="672">
          <cell r="C672">
            <v>0</v>
          </cell>
          <cell r="D672">
            <v>0</v>
          </cell>
        </row>
        <row r="673">
          <cell r="C673">
            <v>0</v>
          </cell>
          <cell r="D673">
            <v>0</v>
          </cell>
        </row>
        <row r="674">
          <cell r="C674">
            <v>0</v>
          </cell>
          <cell r="D674">
            <v>0</v>
          </cell>
        </row>
        <row r="675">
          <cell r="C675">
            <v>0</v>
          </cell>
          <cell r="D675">
            <v>0</v>
          </cell>
        </row>
        <row r="676">
          <cell r="C676">
            <v>0</v>
          </cell>
          <cell r="D676">
            <v>0</v>
          </cell>
        </row>
        <row r="677">
          <cell r="C677">
            <v>0</v>
          </cell>
          <cell r="D677">
            <v>0</v>
          </cell>
        </row>
        <row r="678">
          <cell r="C678">
            <v>0</v>
          </cell>
          <cell r="D678">
            <v>0</v>
          </cell>
        </row>
        <row r="679">
          <cell r="C679">
            <v>0</v>
          </cell>
          <cell r="D679">
            <v>0</v>
          </cell>
        </row>
        <row r="680">
          <cell r="C680">
            <v>0</v>
          </cell>
          <cell r="D680">
            <v>0</v>
          </cell>
        </row>
        <row r="681">
          <cell r="C681">
            <v>0</v>
          </cell>
          <cell r="D681">
            <v>0</v>
          </cell>
        </row>
        <row r="682">
          <cell r="C682">
            <v>0</v>
          </cell>
          <cell r="D682">
            <v>0</v>
          </cell>
        </row>
        <row r="683">
          <cell r="C683">
            <v>0</v>
          </cell>
          <cell r="D683">
            <v>0</v>
          </cell>
        </row>
        <row r="684">
          <cell r="C684">
            <v>0</v>
          </cell>
          <cell r="D684">
            <v>0</v>
          </cell>
        </row>
        <row r="685">
          <cell r="C685">
            <v>0</v>
          </cell>
          <cell r="D685">
            <v>0</v>
          </cell>
        </row>
        <row r="686">
          <cell r="C686">
            <v>0</v>
          </cell>
          <cell r="D686">
            <v>0</v>
          </cell>
        </row>
        <row r="687">
          <cell r="C687">
            <v>0</v>
          </cell>
          <cell r="D687">
            <v>0</v>
          </cell>
        </row>
        <row r="688">
          <cell r="C688">
            <v>0</v>
          </cell>
          <cell r="D688">
            <v>0</v>
          </cell>
        </row>
        <row r="689">
          <cell r="C689">
            <v>0</v>
          </cell>
          <cell r="D689">
            <v>0</v>
          </cell>
        </row>
        <row r="690">
          <cell r="C690">
            <v>0</v>
          </cell>
          <cell r="D690">
            <v>0</v>
          </cell>
        </row>
        <row r="691">
          <cell r="C691">
            <v>0</v>
          </cell>
          <cell r="D691">
            <v>0</v>
          </cell>
        </row>
        <row r="692">
          <cell r="C692">
            <v>0</v>
          </cell>
          <cell r="D692">
            <v>0</v>
          </cell>
        </row>
        <row r="693">
          <cell r="C693">
            <v>0</v>
          </cell>
          <cell r="D693">
            <v>0</v>
          </cell>
        </row>
        <row r="694">
          <cell r="C694">
            <v>0</v>
          </cell>
          <cell r="D694">
            <v>0</v>
          </cell>
        </row>
        <row r="695">
          <cell r="C695">
            <v>0</v>
          </cell>
          <cell r="D695">
            <v>0</v>
          </cell>
        </row>
        <row r="696">
          <cell r="C696">
            <v>0</v>
          </cell>
          <cell r="D696">
            <v>0</v>
          </cell>
        </row>
        <row r="697">
          <cell r="C697">
            <v>0</v>
          </cell>
          <cell r="D697">
            <v>0</v>
          </cell>
        </row>
        <row r="698">
          <cell r="C698">
            <v>0</v>
          </cell>
          <cell r="D698">
            <v>0</v>
          </cell>
        </row>
        <row r="699">
          <cell r="C699">
            <v>0</v>
          </cell>
          <cell r="D699">
            <v>0</v>
          </cell>
        </row>
        <row r="700">
          <cell r="C700">
            <v>0</v>
          </cell>
          <cell r="D700">
            <v>0</v>
          </cell>
        </row>
        <row r="701">
          <cell r="C701">
            <v>0</v>
          </cell>
          <cell r="D701">
            <v>0</v>
          </cell>
        </row>
        <row r="702">
          <cell r="C702">
            <v>0</v>
          </cell>
          <cell r="D702">
            <v>0</v>
          </cell>
        </row>
        <row r="703">
          <cell r="C703">
            <v>0</v>
          </cell>
          <cell r="D703">
            <v>0</v>
          </cell>
        </row>
        <row r="704">
          <cell r="C704">
            <v>0</v>
          </cell>
          <cell r="D704">
            <v>0</v>
          </cell>
        </row>
        <row r="705">
          <cell r="C705">
            <v>0</v>
          </cell>
          <cell r="D705">
            <v>0</v>
          </cell>
        </row>
        <row r="706">
          <cell r="C706">
            <v>0</v>
          </cell>
          <cell r="D706">
            <v>0</v>
          </cell>
        </row>
        <row r="707">
          <cell r="C707">
            <v>0</v>
          </cell>
          <cell r="D707">
            <v>0</v>
          </cell>
        </row>
        <row r="708">
          <cell r="C708">
            <v>0</v>
          </cell>
          <cell r="D708">
            <v>0</v>
          </cell>
        </row>
        <row r="709">
          <cell r="C709">
            <v>0</v>
          </cell>
          <cell r="D709">
            <v>0</v>
          </cell>
        </row>
        <row r="710">
          <cell r="C710">
            <v>0</v>
          </cell>
          <cell r="D710">
            <v>0</v>
          </cell>
        </row>
        <row r="711">
          <cell r="C711">
            <v>0</v>
          </cell>
          <cell r="D711">
            <v>0</v>
          </cell>
        </row>
        <row r="712">
          <cell r="C712">
            <v>0</v>
          </cell>
          <cell r="D712">
            <v>0</v>
          </cell>
        </row>
        <row r="713">
          <cell r="C713">
            <v>0</v>
          </cell>
          <cell r="D713">
            <v>0</v>
          </cell>
        </row>
        <row r="714">
          <cell r="C714">
            <v>0</v>
          </cell>
          <cell r="D714">
            <v>0</v>
          </cell>
        </row>
        <row r="715">
          <cell r="C715">
            <v>0</v>
          </cell>
          <cell r="D715">
            <v>0</v>
          </cell>
        </row>
        <row r="716">
          <cell r="C716">
            <v>0</v>
          </cell>
          <cell r="D716">
            <v>0</v>
          </cell>
        </row>
        <row r="717">
          <cell r="C717">
            <v>0</v>
          </cell>
          <cell r="D717">
            <v>0</v>
          </cell>
        </row>
        <row r="718">
          <cell r="C718">
            <v>0</v>
          </cell>
          <cell r="D718">
            <v>0</v>
          </cell>
        </row>
        <row r="719">
          <cell r="C719">
            <v>0</v>
          </cell>
          <cell r="D719">
            <v>0</v>
          </cell>
        </row>
        <row r="720">
          <cell r="C720">
            <v>0</v>
          </cell>
          <cell r="D720">
            <v>0</v>
          </cell>
        </row>
        <row r="721">
          <cell r="C721">
            <v>0</v>
          </cell>
          <cell r="D721">
            <v>0</v>
          </cell>
        </row>
        <row r="722">
          <cell r="C722">
            <v>0</v>
          </cell>
          <cell r="D722">
            <v>0</v>
          </cell>
        </row>
        <row r="723">
          <cell r="C723">
            <v>0</v>
          </cell>
          <cell r="D723">
            <v>0</v>
          </cell>
        </row>
        <row r="724">
          <cell r="C724">
            <v>0</v>
          </cell>
          <cell r="D724">
            <v>0</v>
          </cell>
        </row>
        <row r="725">
          <cell r="C725">
            <v>0</v>
          </cell>
          <cell r="D725">
            <v>0</v>
          </cell>
        </row>
        <row r="726">
          <cell r="C726">
            <v>0</v>
          </cell>
          <cell r="D726">
            <v>0</v>
          </cell>
        </row>
        <row r="727">
          <cell r="C727">
            <v>0</v>
          </cell>
          <cell r="D727">
            <v>0</v>
          </cell>
        </row>
        <row r="728">
          <cell r="C728">
            <v>0</v>
          </cell>
          <cell r="D728">
            <v>0</v>
          </cell>
        </row>
        <row r="729">
          <cell r="C729">
            <v>0</v>
          </cell>
          <cell r="D729">
            <v>0</v>
          </cell>
        </row>
        <row r="730">
          <cell r="C730">
            <v>0</v>
          </cell>
          <cell r="D730">
            <v>0</v>
          </cell>
        </row>
        <row r="731">
          <cell r="C731">
            <v>0</v>
          </cell>
          <cell r="D731">
            <v>0</v>
          </cell>
        </row>
        <row r="732">
          <cell r="C732">
            <v>0</v>
          </cell>
          <cell r="D732">
            <v>0</v>
          </cell>
        </row>
        <row r="733">
          <cell r="C733">
            <v>0</v>
          </cell>
          <cell r="D733">
            <v>0</v>
          </cell>
        </row>
        <row r="734">
          <cell r="C734">
            <v>0</v>
          </cell>
          <cell r="D734">
            <v>0</v>
          </cell>
        </row>
        <row r="735">
          <cell r="C735">
            <v>0</v>
          </cell>
          <cell r="D735">
            <v>0</v>
          </cell>
        </row>
        <row r="736">
          <cell r="C736">
            <v>0</v>
          </cell>
          <cell r="D736">
            <v>0</v>
          </cell>
        </row>
        <row r="737">
          <cell r="C737">
            <v>0</v>
          </cell>
          <cell r="D737">
            <v>0</v>
          </cell>
        </row>
        <row r="738">
          <cell r="C738">
            <v>0</v>
          </cell>
          <cell r="D738">
            <v>0</v>
          </cell>
        </row>
        <row r="739">
          <cell r="C739">
            <v>0</v>
          </cell>
          <cell r="D739">
            <v>0</v>
          </cell>
        </row>
        <row r="740">
          <cell r="C740">
            <v>0</v>
          </cell>
          <cell r="D740">
            <v>0</v>
          </cell>
        </row>
        <row r="741">
          <cell r="C741">
            <v>0</v>
          </cell>
          <cell r="D741">
            <v>0</v>
          </cell>
        </row>
        <row r="742">
          <cell r="C742">
            <v>0</v>
          </cell>
          <cell r="D742">
            <v>0</v>
          </cell>
        </row>
        <row r="743">
          <cell r="C743">
            <v>0</v>
          </cell>
          <cell r="D743">
            <v>0</v>
          </cell>
        </row>
        <row r="744">
          <cell r="C744">
            <v>0</v>
          </cell>
          <cell r="D744">
            <v>0</v>
          </cell>
        </row>
        <row r="745">
          <cell r="C745">
            <v>0</v>
          </cell>
          <cell r="D745">
            <v>0</v>
          </cell>
        </row>
        <row r="746">
          <cell r="C746">
            <v>0</v>
          </cell>
          <cell r="D746">
            <v>0</v>
          </cell>
        </row>
        <row r="747">
          <cell r="C747">
            <v>0</v>
          </cell>
          <cell r="D747">
            <v>0</v>
          </cell>
        </row>
        <row r="748">
          <cell r="C748">
            <v>0</v>
          </cell>
          <cell r="D748">
            <v>0</v>
          </cell>
        </row>
        <row r="749">
          <cell r="C749">
            <v>0</v>
          </cell>
          <cell r="D749">
            <v>0</v>
          </cell>
        </row>
        <row r="750">
          <cell r="C750">
            <v>0</v>
          </cell>
          <cell r="D750">
            <v>0</v>
          </cell>
        </row>
        <row r="751">
          <cell r="C751">
            <v>0</v>
          </cell>
          <cell r="D751">
            <v>0</v>
          </cell>
        </row>
        <row r="752">
          <cell r="C752">
            <v>0</v>
          </cell>
          <cell r="D752">
            <v>0</v>
          </cell>
        </row>
        <row r="753">
          <cell r="C753">
            <v>0</v>
          </cell>
          <cell r="D753">
            <v>0</v>
          </cell>
        </row>
        <row r="754">
          <cell r="C754">
            <v>0</v>
          </cell>
          <cell r="D754">
            <v>0</v>
          </cell>
        </row>
        <row r="755">
          <cell r="C755">
            <v>0</v>
          </cell>
          <cell r="D755">
            <v>0</v>
          </cell>
        </row>
        <row r="756">
          <cell r="C756">
            <v>0</v>
          </cell>
          <cell r="D756">
            <v>0</v>
          </cell>
        </row>
        <row r="757">
          <cell r="C757">
            <v>0</v>
          </cell>
          <cell r="D757">
            <v>0</v>
          </cell>
        </row>
        <row r="758">
          <cell r="C758">
            <v>0</v>
          </cell>
          <cell r="D758">
            <v>0</v>
          </cell>
        </row>
        <row r="759">
          <cell r="C759">
            <v>0</v>
          </cell>
          <cell r="D759">
            <v>0</v>
          </cell>
        </row>
        <row r="760">
          <cell r="C760">
            <v>0</v>
          </cell>
          <cell r="D760">
            <v>0</v>
          </cell>
        </row>
        <row r="761">
          <cell r="C761">
            <v>0</v>
          </cell>
          <cell r="D761">
            <v>0</v>
          </cell>
        </row>
        <row r="762">
          <cell r="C762">
            <v>0</v>
          </cell>
          <cell r="D762">
            <v>0</v>
          </cell>
        </row>
        <row r="763">
          <cell r="C763">
            <v>0</v>
          </cell>
          <cell r="D763">
            <v>0</v>
          </cell>
        </row>
        <row r="764">
          <cell r="C764">
            <v>0</v>
          </cell>
          <cell r="D764">
            <v>0</v>
          </cell>
        </row>
        <row r="765">
          <cell r="C765">
            <v>0</v>
          </cell>
          <cell r="D765">
            <v>0</v>
          </cell>
        </row>
        <row r="766">
          <cell r="C766">
            <v>0</v>
          </cell>
          <cell r="D766">
            <v>0</v>
          </cell>
        </row>
        <row r="767">
          <cell r="C767">
            <v>0</v>
          </cell>
          <cell r="D767">
            <v>0</v>
          </cell>
        </row>
        <row r="768">
          <cell r="C768">
            <v>0</v>
          </cell>
          <cell r="D768">
            <v>0</v>
          </cell>
        </row>
        <row r="769">
          <cell r="C769">
            <v>0</v>
          </cell>
          <cell r="D769">
            <v>0</v>
          </cell>
        </row>
        <row r="770">
          <cell r="C770">
            <v>0</v>
          </cell>
          <cell r="D770">
            <v>0</v>
          </cell>
        </row>
        <row r="771">
          <cell r="C771">
            <v>0</v>
          </cell>
          <cell r="D771">
            <v>0</v>
          </cell>
        </row>
        <row r="772">
          <cell r="C772">
            <v>0</v>
          </cell>
          <cell r="D772">
            <v>0</v>
          </cell>
        </row>
        <row r="773">
          <cell r="C773">
            <v>0</v>
          </cell>
          <cell r="D773">
            <v>0</v>
          </cell>
        </row>
        <row r="774">
          <cell r="C774">
            <v>0</v>
          </cell>
          <cell r="D774">
            <v>0</v>
          </cell>
        </row>
        <row r="775">
          <cell r="C775">
            <v>0</v>
          </cell>
          <cell r="D775">
            <v>0</v>
          </cell>
        </row>
        <row r="776">
          <cell r="C776">
            <v>0</v>
          </cell>
          <cell r="D776">
            <v>0</v>
          </cell>
        </row>
        <row r="777">
          <cell r="C777">
            <v>0</v>
          </cell>
          <cell r="D777">
            <v>0</v>
          </cell>
        </row>
        <row r="778">
          <cell r="C778">
            <v>0</v>
          </cell>
          <cell r="D778">
            <v>0</v>
          </cell>
        </row>
        <row r="779">
          <cell r="C779">
            <v>0</v>
          </cell>
          <cell r="D779">
            <v>0</v>
          </cell>
        </row>
        <row r="780">
          <cell r="C780">
            <v>0</v>
          </cell>
          <cell r="D780">
            <v>0</v>
          </cell>
        </row>
        <row r="781">
          <cell r="C781">
            <v>0</v>
          </cell>
          <cell r="D781">
            <v>0</v>
          </cell>
        </row>
        <row r="782">
          <cell r="C782">
            <v>0</v>
          </cell>
          <cell r="D782">
            <v>0</v>
          </cell>
        </row>
        <row r="783">
          <cell r="C783">
            <v>0</v>
          </cell>
          <cell r="D783">
            <v>0</v>
          </cell>
        </row>
        <row r="784">
          <cell r="C784">
            <v>0</v>
          </cell>
          <cell r="D784">
            <v>0</v>
          </cell>
        </row>
        <row r="785">
          <cell r="C785">
            <v>0</v>
          </cell>
          <cell r="D785">
            <v>0</v>
          </cell>
        </row>
        <row r="786">
          <cell r="C786">
            <v>0</v>
          </cell>
          <cell r="D786">
            <v>0</v>
          </cell>
        </row>
        <row r="787">
          <cell r="C787">
            <v>0</v>
          </cell>
          <cell r="D787">
            <v>0</v>
          </cell>
        </row>
        <row r="788">
          <cell r="C788">
            <v>0</v>
          </cell>
          <cell r="D788">
            <v>0</v>
          </cell>
        </row>
        <row r="789">
          <cell r="C789">
            <v>0</v>
          </cell>
          <cell r="D789">
            <v>0</v>
          </cell>
        </row>
        <row r="790">
          <cell r="C790">
            <v>0</v>
          </cell>
          <cell r="D790">
            <v>0</v>
          </cell>
        </row>
        <row r="791">
          <cell r="C791">
            <v>0</v>
          </cell>
          <cell r="D791">
            <v>0</v>
          </cell>
        </row>
        <row r="792">
          <cell r="C792">
            <v>0</v>
          </cell>
          <cell r="D792">
            <v>0</v>
          </cell>
        </row>
        <row r="793">
          <cell r="C793">
            <v>0</v>
          </cell>
          <cell r="D793">
            <v>0</v>
          </cell>
        </row>
        <row r="794">
          <cell r="C794">
            <v>0</v>
          </cell>
          <cell r="D794">
            <v>0</v>
          </cell>
        </row>
        <row r="795">
          <cell r="C795">
            <v>0</v>
          </cell>
          <cell r="D795">
            <v>0</v>
          </cell>
        </row>
        <row r="796">
          <cell r="C796">
            <v>0</v>
          </cell>
          <cell r="D796">
            <v>0</v>
          </cell>
        </row>
        <row r="797">
          <cell r="C797">
            <v>0</v>
          </cell>
          <cell r="D797">
            <v>0</v>
          </cell>
        </row>
        <row r="798">
          <cell r="C798">
            <v>0</v>
          </cell>
          <cell r="D798">
            <v>0</v>
          </cell>
        </row>
        <row r="799">
          <cell r="C799">
            <v>0</v>
          </cell>
          <cell r="D799">
            <v>0</v>
          </cell>
        </row>
        <row r="800">
          <cell r="C800">
            <v>0</v>
          </cell>
          <cell r="D800">
            <v>0</v>
          </cell>
        </row>
        <row r="801">
          <cell r="C801">
            <v>0</v>
          </cell>
          <cell r="D801">
            <v>0</v>
          </cell>
        </row>
        <row r="802">
          <cell r="C802">
            <v>0</v>
          </cell>
          <cell r="D802">
            <v>0</v>
          </cell>
        </row>
        <row r="803">
          <cell r="C803">
            <v>0</v>
          </cell>
          <cell r="D803">
            <v>0</v>
          </cell>
        </row>
        <row r="804">
          <cell r="C804">
            <v>0</v>
          </cell>
          <cell r="D804">
            <v>0</v>
          </cell>
        </row>
        <row r="805">
          <cell r="C805">
            <v>0</v>
          </cell>
          <cell r="D805">
            <v>0</v>
          </cell>
        </row>
        <row r="806">
          <cell r="C806">
            <v>0</v>
          </cell>
          <cell r="D806">
            <v>0</v>
          </cell>
        </row>
        <row r="807">
          <cell r="C807">
            <v>0</v>
          </cell>
          <cell r="D807">
            <v>0</v>
          </cell>
        </row>
        <row r="808">
          <cell r="C808">
            <v>0</v>
          </cell>
          <cell r="D808">
            <v>0</v>
          </cell>
        </row>
        <row r="809">
          <cell r="C809">
            <v>0</v>
          </cell>
          <cell r="D809">
            <v>0</v>
          </cell>
        </row>
        <row r="810">
          <cell r="C810">
            <v>0</v>
          </cell>
          <cell r="D810">
            <v>0</v>
          </cell>
        </row>
        <row r="811">
          <cell r="C811">
            <v>0</v>
          </cell>
          <cell r="D811">
            <v>0</v>
          </cell>
        </row>
        <row r="812">
          <cell r="C812">
            <v>0</v>
          </cell>
          <cell r="D812">
            <v>0</v>
          </cell>
        </row>
        <row r="813">
          <cell r="C813">
            <v>0</v>
          </cell>
          <cell r="D813">
            <v>0</v>
          </cell>
        </row>
        <row r="814">
          <cell r="C814">
            <v>0</v>
          </cell>
          <cell r="D814">
            <v>0</v>
          </cell>
        </row>
        <row r="815">
          <cell r="C815">
            <v>0</v>
          </cell>
          <cell r="D815">
            <v>0</v>
          </cell>
        </row>
        <row r="816">
          <cell r="C816">
            <v>0</v>
          </cell>
          <cell r="D816">
            <v>0</v>
          </cell>
        </row>
        <row r="817">
          <cell r="C817">
            <v>0</v>
          </cell>
          <cell r="D817">
            <v>0</v>
          </cell>
        </row>
        <row r="818">
          <cell r="C818">
            <v>0</v>
          </cell>
          <cell r="D818">
            <v>0</v>
          </cell>
        </row>
        <row r="819">
          <cell r="C819">
            <v>0</v>
          </cell>
          <cell r="D819">
            <v>0</v>
          </cell>
        </row>
        <row r="820">
          <cell r="C820">
            <v>0</v>
          </cell>
          <cell r="D820">
            <v>0</v>
          </cell>
        </row>
        <row r="821">
          <cell r="C821">
            <v>0</v>
          </cell>
          <cell r="D821">
            <v>0</v>
          </cell>
        </row>
        <row r="822">
          <cell r="C822">
            <v>0</v>
          </cell>
          <cell r="D822">
            <v>0</v>
          </cell>
        </row>
        <row r="823">
          <cell r="C823">
            <v>0</v>
          </cell>
          <cell r="D823">
            <v>0</v>
          </cell>
        </row>
        <row r="824">
          <cell r="C824">
            <v>0</v>
          </cell>
          <cell r="D824">
            <v>0</v>
          </cell>
        </row>
        <row r="825">
          <cell r="C825">
            <v>0</v>
          </cell>
          <cell r="D825">
            <v>0</v>
          </cell>
        </row>
        <row r="826">
          <cell r="C826">
            <v>0</v>
          </cell>
          <cell r="D826">
            <v>0</v>
          </cell>
        </row>
        <row r="827">
          <cell r="C827">
            <v>0</v>
          </cell>
          <cell r="D827">
            <v>0</v>
          </cell>
        </row>
        <row r="828">
          <cell r="C828">
            <v>0</v>
          </cell>
          <cell r="D828">
            <v>0</v>
          </cell>
        </row>
        <row r="829">
          <cell r="C829">
            <v>0</v>
          </cell>
          <cell r="D829">
            <v>0</v>
          </cell>
        </row>
        <row r="830">
          <cell r="C830">
            <v>0</v>
          </cell>
          <cell r="D830">
            <v>0</v>
          </cell>
        </row>
        <row r="831">
          <cell r="C831">
            <v>0</v>
          </cell>
          <cell r="D831">
            <v>0</v>
          </cell>
        </row>
        <row r="832">
          <cell r="C832">
            <v>0</v>
          </cell>
          <cell r="D832">
            <v>0</v>
          </cell>
        </row>
        <row r="833">
          <cell r="C833">
            <v>0</v>
          </cell>
          <cell r="D833">
            <v>0</v>
          </cell>
        </row>
        <row r="834">
          <cell r="C834">
            <v>0</v>
          </cell>
          <cell r="D834">
            <v>0</v>
          </cell>
        </row>
        <row r="835">
          <cell r="C835">
            <v>0</v>
          </cell>
          <cell r="D835">
            <v>0</v>
          </cell>
        </row>
        <row r="836">
          <cell r="C836">
            <v>0</v>
          </cell>
          <cell r="D836">
            <v>0</v>
          </cell>
        </row>
        <row r="837">
          <cell r="C837">
            <v>0</v>
          </cell>
          <cell r="D837">
            <v>0</v>
          </cell>
        </row>
        <row r="838">
          <cell r="C838">
            <v>0</v>
          </cell>
          <cell r="D838">
            <v>0</v>
          </cell>
        </row>
        <row r="839">
          <cell r="C839">
            <v>0</v>
          </cell>
          <cell r="D839">
            <v>0</v>
          </cell>
        </row>
        <row r="840">
          <cell r="C840">
            <v>0</v>
          </cell>
          <cell r="D840">
            <v>0</v>
          </cell>
        </row>
        <row r="841">
          <cell r="C841">
            <v>0</v>
          </cell>
          <cell r="D841">
            <v>0</v>
          </cell>
        </row>
        <row r="842">
          <cell r="C842">
            <v>0</v>
          </cell>
          <cell r="D842">
            <v>0</v>
          </cell>
        </row>
        <row r="843">
          <cell r="C843">
            <v>0</v>
          </cell>
          <cell r="D843">
            <v>0</v>
          </cell>
        </row>
        <row r="844">
          <cell r="C844">
            <v>0</v>
          </cell>
          <cell r="D844">
            <v>0</v>
          </cell>
        </row>
        <row r="845">
          <cell r="C845">
            <v>0</v>
          </cell>
          <cell r="D845">
            <v>0</v>
          </cell>
        </row>
        <row r="846">
          <cell r="C846">
            <v>0</v>
          </cell>
          <cell r="D846">
            <v>0</v>
          </cell>
        </row>
        <row r="847">
          <cell r="C847">
            <v>0</v>
          </cell>
          <cell r="D847">
            <v>0</v>
          </cell>
        </row>
        <row r="848">
          <cell r="C848">
            <v>0</v>
          </cell>
          <cell r="D848">
            <v>0</v>
          </cell>
        </row>
        <row r="849">
          <cell r="C849">
            <v>0</v>
          </cell>
          <cell r="D849">
            <v>0</v>
          </cell>
        </row>
        <row r="850">
          <cell r="C850">
            <v>0</v>
          </cell>
          <cell r="D850">
            <v>0</v>
          </cell>
        </row>
        <row r="851">
          <cell r="C851">
            <v>0</v>
          </cell>
          <cell r="D851">
            <v>0</v>
          </cell>
        </row>
        <row r="852">
          <cell r="C852">
            <v>0</v>
          </cell>
          <cell r="D852">
            <v>0</v>
          </cell>
        </row>
        <row r="853">
          <cell r="C853">
            <v>0</v>
          </cell>
          <cell r="D853">
            <v>0</v>
          </cell>
        </row>
        <row r="854">
          <cell r="C854">
            <v>0</v>
          </cell>
          <cell r="D854">
            <v>0</v>
          </cell>
        </row>
        <row r="855">
          <cell r="C855">
            <v>0</v>
          </cell>
          <cell r="D855">
            <v>0</v>
          </cell>
        </row>
        <row r="856">
          <cell r="C856">
            <v>0</v>
          </cell>
          <cell r="D856">
            <v>0</v>
          </cell>
        </row>
        <row r="857">
          <cell r="C857">
            <v>0</v>
          </cell>
          <cell r="D857">
            <v>0</v>
          </cell>
        </row>
        <row r="858">
          <cell r="C858">
            <v>0</v>
          </cell>
          <cell r="D858">
            <v>0</v>
          </cell>
        </row>
        <row r="859">
          <cell r="C859">
            <v>0</v>
          </cell>
          <cell r="D859">
            <v>0</v>
          </cell>
        </row>
        <row r="860">
          <cell r="C860">
            <v>0</v>
          </cell>
          <cell r="D860">
            <v>0</v>
          </cell>
        </row>
        <row r="861">
          <cell r="C861">
            <v>0</v>
          </cell>
          <cell r="D861">
            <v>0</v>
          </cell>
        </row>
        <row r="862">
          <cell r="C862">
            <v>0</v>
          </cell>
          <cell r="D862">
            <v>0</v>
          </cell>
        </row>
        <row r="863">
          <cell r="C863">
            <v>0</v>
          </cell>
          <cell r="D863">
            <v>0</v>
          </cell>
        </row>
        <row r="864">
          <cell r="C864">
            <v>0</v>
          </cell>
          <cell r="D864">
            <v>0</v>
          </cell>
        </row>
        <row r="865">
          <cell r="C865">
            <v>0</v>
          </cell>
          <cell r="D865">
            <v>0</v>
          </cell>
        </row>
        <row r="866">
          <cell r="C866">
            <v>0</v>
          </cell>
          <cell r="D866">
            <v>0</v>
          </cell>
        </row>
        <row r="867">
          <cell r="C867">
            <v>0</v>
          </cell>
          <cell r="D867">
            <v>0</v>
          </cell>
        </row>
        <row r="868">
          <cell r="C868">
            <v>0</v>
          </cell>
          <cell r="D868">
            <v>0</v>
          </cell>
        </row>
        <row r="869">
          <cell r="C869">
            <v>0</v>
          </cell>
          <cell r="D869">
            <v>0</v>
          </cell>
        </row>
        <row r="870">
          <cell r="C870">
            <v>0</v>
          </cell>
          <cell r="D870">
            <v>0</v>
          </cell>
        </row>
        <row r="871">
          <cell r="C871">
            <v>0</v>
          </cell>
          <cell r="D871">
            <v>0</v>
          </cell>
        </row>
        <row r="872">
          <cell r="C872">
            <v>0</v>
          </cell>
          <cell r="D872">
            <v>0</v>
          </cell>
        </row>
        <row r="873">
          <cell r="C873">
            <v>0</v>
          </cell>
          <cell r="D873">
            <v>0</v>
          </cell>
        </row>
        <row r="874">
          <cell r="C874">
            <v>0</v>
          </cell>
          <cell r="D874">
            <v>0</v>
          </cell>
        </row>
        <row r="875">
          <cell r="C875">
            <v>0</v>
          </cell>
          <cell r="D875">
            <v>0</v>
          </cell>
        </row>
        <row r="876">
          <cell r="C876">
            <v>0</v>
          </cell>
          <cell r="D876">
            <v>0</v>
          </cell>
        </row>
        <row r="877">
          <cell r="C877">
            <v>0</v>
          </cell>
          <cell r="D877">
            <v>0</v>
          </cell>
        </row>
        <row r="878">
          <cell r="C878">
            <v>0</v>
          </cell>
          <cell r="D878">
            <v>0</v>
          </cell>
        </row>
        <row r="879">
          <cell r="C879">
            <v>0</v>
          </cell>
          <cell r="D879">
            <v>0</v>
          </cell>
        </row>
        <row r="880">
          <cell r="C880">
            <v>0</v>
          </cell>
          <cell r="D880">
            <v>0</v>
          </cell>
        </row>
        <row r="881">
          <cell r="C881">
            <v>0</v>
          </cell>
          <cell r="D881">
            <v>0</v>
          </cell>
        </row>
        <row r="882">
          <cell r="C882">
            <v>0</v>
          </cell>
          <cell r="D882">
            <v>0</v>
          </cell>
        </row>
        <row r="883">
          <cell r="C883">
            <v>0</v>
          </cell>
          <cell r="D883">
            <v>0</v>
          </cell>
        </row>
        <row r="884">
          <cell r="C884">
            <v>0</v>
          </cell>
          <cell r="D884">
            <v>0</v>
          </cell>
        </row>
        <row r="885">
          <cell r="C885">
            <v>0</v>
          </cell>
          <cell r="D885">
            <v>0</v>
          </cell>
        </row>
        <row r="886">
          <cell r="C886">
            <v>0</v>
          </cell>
          <cell r="D886">
            <v>0</v>
          </cell>
        </row>
        <row r="887">
          <cell r="C887">
            <v>0</v>
          </cell>
          <cell r="D887">
            <v>0</v>
          </cell>
        </row>
        <row r="888">
          <cell r="C888">
            <v>0</v>
          </cell>
          <cell r="D888">
            <v>0</v>
          </cell>
        </row>
        <row r="889">
          <cell r="C889">
            <v>0</v>
          </cell>
          <cell r="D889">
            <v>0</v>
          </cell>
        </row>
        <row r="890">
          <cell r="C890">
            <v>0</v>
          </cell>
          <cell r="D890">
            <v>0</v>
          </cell>
        </row>
        <row r="891">
          <cell r="C891">
            <v>0</v>
          </cell>
          <cell r="D891">
            <v>0</v>
          </cell>
        </row>
        <row r="892">
          <cell r="C892">
            <v>0</v>
          </cell>
          <cell r="D892">
            <v>0</v>
          </cell>
        </row>
        <row r="893">
          <cell r="C893">
            <v>0</v>
          </cell>
          <cell r="D893">
            <v>0</v>
          </cell>
        </row>
        <row r="894">
          <cell r="C894">
            <v>0</v>
          </cell>
          <cell r="D894">
            <v>0</v>
          </cell>
        </row>
        <row r="895">
          <cell r="C895">
            <v>0</v>
          </cell>
          <cell r="D895">
            <v>0</v>
          </cell>
        </row>
        <row r="896">
          <cell r="C896">
            <v>0</v>
          </cell>
          <cell r="D896">
            <v>0</v>
          </cell>
        </row>
        <row r="897">
          <cell r="C897">
            <v>0</v>
          </cell>
          <cell r="D897">
            <v>0</v>
          </cell>
        </row>
        <row r="898">
          <cell r="C898">
            <v>0</v>
          </cell>
          <cell r="D898">
            <v>0</v>
          </cell>
        </row>
        <row r="899">
          <cell r="C899">
            <v>0</v>
          </cell>
          <cell r="D899">
            <v>0</v>
          </cell>
        </row>
        <row r="900">
          <cell r="C900">
            <v>0</v>
          </cell>
          <cell r="D900">
            <v>0</v>
          </cell>
        </row>
        <row r="901">
          <cell r="C901">
            <v>0</v>
          </cell>
          <cell r="D901">
            <v>0</v>
          </cell>
        </row>
        <row r="902">
          <cell r="C902">
            <v>0</v>
          </cell>
          <cell r="D902">
            <v>0</v>
          </cell>
        </row>
        <row r="903">
          <cell r="C903">
            <v>0</v>
          </cell>
          <cell r="D903">
            <v>0</v>
          </cell>
        </row>
        <row r="904">
          <cell r="C904">
            <v>0</v>
          </cell>
          <cell r="D904">
            <v>0</v>
          </cell>
        </row>
        <row r="905">
          <cell r="C905">
            <v>0</v>
          </cell>
          <cell r="D905">
            <v>0</v>
          </cell>
        </row>
        <row r="906">
          <cell r="C906">
            <v>0</v>
          </cell>
          <cell r="D906">
            <v>0</v>
          </cell>
        </row>
        <row r="907">
          <cell r="C907">
            <v>0</v>
          </cell>
          <cell r="D907">
            <v>0</v>
          </cell>
        </row>
        <row r="908">
          <cell r="C908">
            <v>0</v>
          </cell>
          <cell r="D908">
            <v>0</v>
          </cell>
        </row>
        <row r="909">
          <cell r="C909">
            <v>0</v>
          </cell>
          <cell r="D909">
            <v>0</v>
          </cell>
        </row>
        <row r="910">
          <cell r="C910">
            <v>0</v>
          </cell>
          <cell r="D910">
            <v>0</v>
          </cell>
        </row>
        <row r="911">
          <cell r="C911">
            <v>0</v>
          </cell>
          <cell r="D911">
            <v>0</v>
          </cell>
        </row>
        <row r="912">
          <cell r="C912">
            <v>0</v>
          </cell>
          <cell r="D912">
            <v>0</v>
          </cell>
        </row>
        <row r="913">
          <cell r="C913">
            <v>0</v>
          </cell>
          <cell r="D913">
            <v>0</v>
          </cell>
        </row>
        <row r="914">
          <cell r="C914">
            <v>0</v>
          </cell>
          <cell r="D914">
            <v>0</v>
          </cell>
        </row>
        <row r="915">
          <cell r="C915">
            <v>0</v>
          </cell>
          <cell r="D915">
            <v>0</v>
          </cell>
        </row>
        <row r="916">
          <cell r="C916">
            <v>0</v>
          </cell>
          <cell r="D916">
            <v>0</v>
          </cell>
        </row>
        <row r="917">
          <cell r="C917">
            <v>0</v>
          </cell>
          <cell r="D917">
            <v>0</v>
          </cell>
        </row>
        <row r="918">
          <cell r="C918">
            <v>0</v>
          </cell>
          <cell r="D918">
            <v>0</v>
          </cell>
        </row>
        <row r="919">
          <cell r="C919">
            <v>0</v>
          </cell>
          <cell r="D919">
            <v>0</v>
          </cell>
        </row>
        <row r="920">
          <cell r="C920">
            <v>0</v>
          </cell>
          <cell r="D920">
            <v>0</v>
          </cell>
        </row>
        <row r="921">
          <cell r="C921">
            <v>0</v>
          </cell>
          <cell r="D921">
            <v>0</v>
          </cell>
        </row>
        <row r="922">
          <cell r="C922">
            <v>0</v>
          </cell>
          <cell r="D922">
            <v>0</v>
          </cell>
        </row>
        <row r="923">
          <cell r="C923">
            <v>0</v>
          </cell>
          <cell r="D923">
            <v>0</v>
          </cell>
        </row>
        <row r="924">
          <cell r="C924">
            <v>0</v>
          </cell>
          <cell r="D924">
            <v>0</v>
          </cell>
        </row>
        <row r="925">
          <cell r="C925">
            <v>0</v>
          </cell>
          <cell r="D925">
            <v>0</v>
          </cell>
        </row>
        <row r="926">
          <cell r="C926">
            <v>0</v>
          </cell>
          <cell r="D926">
            <v>0</v>
          </cell>
        </row>
        <row r="927">
          <cell r="C927">
            <v>0</v>
          </cell>
          <cell r="D927">
            <v>0</v>
          </cell>
        </row>
        <row r="928">
          <cell r="C928">
            <v>0</v>
          </cell>
          <cell r="D928">
            <v>0</v>
          </cell>
        </row>
        <row r="929">
          <cell r="C929">
            <v>0</v>
          </cell>
          <cell r="D929">
            <v>0</v>
          </cell>
        </row>
        <row r="930">
          <cell r="C930">
            <v>0</v>
          </cell>
          <cell r="D930">
            <v>0</v>
          </cell>
        </row>
        <row r="931">
          <cell r="C931">
            <v>0</v>
          </cell>
          <cell r="D931">
            <v>0</v>
          </cell>
        </row>
        <row r="932">
          <cell r="C932">
            <v>0</v>
          </cell>
          <cell r="D932">
            <v>0</v>
          </cell>
        </row>
        <row r="933">
          <cell r="C933">
            <v>0</v>
          </cell>
          <cell r="D933">
            <v>0</v>
          </cell>
        </row>
        <row r="934">
          <cell r="C934">
            <v>0</v>
          </cell>
          <cell r="D934">
            <v>0</v>
          </cell>
        </row>
        <row r="935">
          <cell r="C935">
            <v>0</v>
          </cell>
          <cell r="D935">
            <v>0</v>
          </cell>
        </row>
        <row r="936">
          <cell r="C936">
            <v>0</v>
          </cell>
          <cell r="D936">
            <v>0</v>
          </cell>
        </row>
        <row r="937">
          <cell r="C937">
            <v>0</v>
          </cell>
          <cell r="D937">
            <v>0</v>
          </cell>
        </row>
        <row r="938">
          <cell r="C938">
            <v>0</v>
          </cell>
          <cell r="D938">
            <v>0</v>
          </cell>
        </row>
        <row r="939">
          <cell r="C939">
            <v>0</v>
          </cell>
          <cell r="D939">
            <v>0</v>
          </cell>
        </row>
        <row r="940">
          <cell r="C940">
            <v>0</v>
          </cell>
          <cell r="D940">
            <v>0</v>
          </cell>
        </row>
        <row r="941">
          <cell r="C941">
            <v>0</v>
          </cell>
          <cell r="D941">
            <v>0</v>
          </cell>
        </row>
        <row r="942">
          <cell r="C942">
            <v>0</v>
          </cell>
          <cell r="D942">
            <v>0</v>
          </cell>
        </row>
        <row r="943">
          <cell r="C943">
            <v>0</v>
          </cell>
          <cell r="D943">
            <v>0</v>
          </cell>
        </row>
        <row r="944">
          <cell r="C944">
            <v>0</v>
          </cell>
          <cell r="D944">
            <v>0</v>
          </cell>
        </row>
        <row r="945">
          <cell r="C945">
            <v>0</v>
          </cell>
          <cell r="D945">
            <v>0</v>
          </cell>
        </row>
        <row r="946">
          <cell r="C946">
            <v>0</v>
          </cell>
          <cell r="D946">
            <v>0</v>
          </cell>
        </row>
        <row r="947">
          <cell r="C947">
            <v>0</v>
          </cell>
          <cell r="D947">
            <v>0</v>
          </cell>
        </row>
        <row r="948">
          <cell r="C948">
            <v>0</v>
          </cell>
          <cell r="D948">
            <v>0</v>
          </cell>
        </row>
        <row r="949">
          <cell r="C949">
            <v>0</v>
          </cell>
          <cell r="D949">
            <v>0</v>
          </cell>
        </row>
        <row r="950">
          <cell r="C950">
            <v>0</v>
          </cell>
          <cell r="D950">
            <v>0</v>
          </cell>
        </row>
        <row r="951">
          <cell r="C951">
            <v>0</v>
          </cell>
          <cell r="D951">
            <v>0</v>
          </cell>
        </row>
        <row r="952">
          <cell r="C952">
            <v>0</v>
          </cell>
          <cell r="D952">
            <v>0</v>
          </cell>
        </row>
        <row r="953">
          <cell r="C953">
            <v>0</v>
          </cell>
          <cell r="D953">
            <v>0</v>
          </cell>
        </row>
        <row r="954">
          <cell r="C954">
            <v>0</v>
          </cell>
          <cell r="D954">
            <v>0</v>
          </cell>
        </row>
        <row r="955">
          <cell r="C955">
            <v>0</v>
          </cell>
          <cell r="D955">
            <v>0</v>
          </cell>
        </row>
        <row r="956">
          <cell r="C956">
            <v>0</v>
          </cell>
          <cell r="D956">
            <v>0</v>
          </cell>
        </row>
        <row r="957">
          <cell r="C957">
            <v>0</v>
          </cell>
          <cell r="D957">
            <v>0</v>
          </cell>
        </row>
        <row r="958">
          <cell r="C958">
            <v>0</v>
          </cell>
          <cell r="D958">
            <v>0</v>
          </cell>
        </row>
        <row r="959">
          <cell r="C959">
            <v>0</v>
          </cell>
          <cell r="D959">
            <v>0</v>
          </cell>
        </row>
        <row r="960">
          <cell r="C960">
            <v>0</v>
          </cell>
          <cell r="D960">
            <v>0</v>
          </cell>
        </row>
        <row r="961">
          <cell r="C961">
            <v>0</v>
          </cell>
          <cell r="D961">
            <v>0</v>
          </cell>
        </row>
        <row r="962">
          <cell r="C962">
            <v>0</v>
          </cell>
          <cell r="D962">
            <v>0</v>
          </cell>
        </row>
        <row r="963">
          <cell r="C963">
            <v>0</v>
          </cell>
          <cell r="D963">
            <v>0</v>
          </cell>
        </row>
        <row r="964">
          <cell r="C964">
            <v>0</v>
          </cell>
          <cell r="D964">
            <v>0</v>
          </cell>
        </row>
        <row r="965">
          <cell r="C965">
            <v>0</v>
          </cell>
          <cell r="D965">
            <v>0</v>
          </cell>
        </row>
        <row r="966">
          <cell r="C966">
            <v>0</v>
          </cell>
          <cell r="D966">
            <v>0</v>
          </cell>
        </row>
        <row r="967">
          <cell r="C967">
            <v>0</v>
          </cell>
          <cell r="D967">
            <v>0</v>
          </cell>
        </row>
        <row r="968">
          <cell r="C968">
            <v>0</v>
          </cell>
          <cell r="D968">
            <v>0</v>
          </cell>
        </row>
        <row r="969">
          <cell r="C969">
            <v>0</v>
          </cell>
          <cell r="D969">
            <v>0</v>
          </cell>
        </row>
        <row r="970">
          <cell r="C970">
            <v>0</v>
          </cell>
          <cell r="D970">
            <v>0</v>
          </cell>
        </row>
        <row r="971">
          <cell r="C971">
            <v>0</v>
          </cell>
          <cell r="D971">
            <v>0</v>
          </cell>
        </row>
        <row r="972">
          <cell r="C972">
            <v>0</v>
          </cell>
          <cell r="D972">
            <v>0</v>
          </cell>
        </row>
        <row r="973">
          <cell r="C973">
            <v>0</v>
          </cell>
          <cell r="D973">
            <v>0</v>
          </cell>
        </row>
        <row r="974">
          <cell r="C974">
            <v>0</v>
          </cell>
          <cell r="D974">
            <v>0</v>
          </cell>
        </row>
        <row r="975">
          <cell r="C975">
            <v>0</v>
          </cell>
          <cell r="D975">
            <v>0</v>
          </cell>
        </row>
        <row r="976">
          <cell r="C976">
            <v>0</v>
          </cell>
          <cell r="D976">
            <v>0</v>
          </cell>
        </row>
        <row r="977">
          <cell r="C977">
            <v>0</v>
          </cell>
          <cell r="D977">
            <v>0</v>
          </cell>
        </row>
        <row r="978">
          <cell r="C978">
            <v>0</v>
          </cell>
          <cell r="D978">
            <v>0</v>
          </cell>
        </row>
        <row r="979">
          <cell r="C979">
            <v>0</v>
          </cell>
          <cell r="D979">
            <v>0</v>
          </cell>
        </row>
        <row r="980">
          <cell r="C980">
            <v>0</v>
          </cell>
          <cell r="D980">
            <v>0</v>
          </cell>
        </row>
        <row r="981">
          <cell r="C981">
            <v>0</v>
          </cell>
          <cell r="D981">
            <v>0</v>
          </cell>
        </row>
        <row r="982">
          <cell r="C982">
            <v>0</v>
          </cell>
          <cell r="D982">
            <v>0</v>
          </cell>
        </row>
        <row r="983">
          <cell r="C983">
            <v>0</v>
          </cell>
          <cell r="D983">
            <v>0</v>
          </cell>
        </row>
        <row r="984">
          <cell r="C984">
            <v>0</v>
          </cell>
          <cell r="D984">
            <v>0</v>
          </cell>
        </row>
        <row r="985">
          <cell r="C985">
            <v>0</v>
          </cell>
          <cell r="D985">
            <v>0</v>
          </cell>
        </row>
        <row r="986">
          <cell r="C986">
            <v>0</v>
          </cell>
          <cell r="D986">
            <v>0</v>
          </cell>
        </row>
        <row r="987">
          <cell r="C987">
            <v>0</v>
          </cell>
          <cell r="D987">
            <v>0</v>
          </cell>
        </row>
        <row r="988">
          <cell r="C988">
            <v>0</v>
          </cell>
          <cell r="D988">
            <v>0</v>
          </cell>
        </row>
        <row r="989">
          <cell r="C989">
            <v>0</v>
          </cell>
          <cell r="D989">
            <v>0</v>
          </cell>
        </row>
        <row r="990">
          <cell r="C990">
            <v>0</v>
          </cell>
          <cell r="D990">
            <v>0</v>
          </cell>
        </row>
        <row r="991">
          <cell r="C991">
            <v>0</v>
          </cell>
          <cell r="D991">
            <v>0</v>
          </cell>
        </row>
        <row r="992">
          <cell r="C992">
            <v>0</v>
          </cell>
          <cell r="D992">
            <v>0</v>
          </cell>
        </row>
        <row r="993">
          <cell r="C993">
            <v>0</v>
          </cell>
          <cell r="D993">
            <v>0</v>
          </cell>
        </row>
        <row r="994">
          <cell r="C994">
            <v>0</v>
          </cell>
          <cell r="D994">
            <v>0</v>
          </cell>
        </row>
        <row r="995">
          <cell r="C995">
            <v>0</v>
          </cell>
          <cell r="D995">
            <v>0</v>
          </cell>
        </row>
        <row r="996">
          <cell r="C996">
            <v>0</v>
          </cell>
          <cell r="D996">
            <v>0</v>
          </cell>
        </row>
        <row r="997">
          <cell r="C997">
            <v>0</v>
          </cell>
          <cell r="D997">
            <v>0</v>
          </cell>
        </row>
        <row r="998">
          <cell r="C998">
            <v>0</v>
          </cell>
          <cell r="D998">
            <v>0</v>
          </cell>
        </row>
        <row r="999">
          <cell r="C999">
            <v>0</v>
          </cell>
          <cell r="D999">
            <v>0</v>
          </cell>
        </row>
        <row r="1000">
          <cell r="C1000">
            <v>0</v>
          </cell>
          <cell r="D1000">
            <v>0</v>
          </cell>
        </row>
        <row r="1001">
          <cell r="C1001">
            <v>0</v>
          </cell>
          <cell r="D1001">
            <v>0</v>
          </cell>
        </row>
        <row r="1002">
          <cell r="C1002">
            <v>0</v>
          </cell>
          <cell r="D1002">
            <v>0</v>
          </cell>
        </row>
        <row r="1003">
          <cell r="C1003">
            <v>0</v>
          </cell>
          <cell r="D1003">
            <v>0</v>
          </cell>
        </row>
        <row r="1004">
          <cell r="C1004">
            <v>0</v>
          </cell>
          <cell r="D1004">
            <v>0</v>
          </cell>
        </row>
        <row r="1005">
          <cell r="C1005">
            <v>0</v>
          </cell>
          <cell r="D1005">
            <v>0</v>
          </cell>
        </row>
        <row r="1006">
          <cell r="C1006">
            <v>0</v>
          </cell>
          <cell r="D1006">
            <v>0</v>
          </cell>
        </row>
        <row r="1007">
          <cell r="C1007">
            <v>0</v>
          </cell>
          <cell r="D1007">
            <v>0</v>
          </cell>
        </row>
        <row r="1008">
          <cell r="C1008">
            <v>0</v>
          </cell>
          <cell r="D1008">
            <v>0</v>
          </cell>
        </row>
        <row r="1009">
          <cell r="C1009">
            <v>0</v>
          </cell>
          <cell r="D1009">
            <v>0</v>
          </cell>
        </row>
        <row r="1010">
          <cell r="C1010">
            <v>0</v>
          </cell>
          <cell r="D1010">
            <v>0</v>
          </cell>
        </row>
        <row r="1011">
          <cell r="C1011">
            <v>0</v>
          </cell>
          <cell r="D1011">
            <v>0</v>
          </cell>
        </row>
        <row r="1012">
          <cell r="C1012">
            <v>0</v>
          </cell>
          <cell r="D1012">
            <v>0</v>
          </cell>
        </row>
        <row r="1013">
          <cell r="C1013">
            <v>0</v>
          </cell>
          <cell r="D1013">
            <v>0</v>
          </cell>
        </row>
        <row r="1014">
          <cell r="C1014">
            <v>0</v>
          </cell>
          <cell r="D1014">
            <v>0</v>
          </cell>
        </row>
        <row r="1015">
          <cell r="C1015">
            <v>0</v>
          </cell>
          <cell r="D1015">
            <v>0</v>
          </cell>
        </row>
        <row r="1016">
          <cell r="C1016">
            <v>0</v>
          </cell>
          <cell r="D1016">
            <v>0</v>
          </cell>
        </row>
        <row r="1017">
          <cell r="C1017">
            <v>0</v>
          </cell>
          <cell r="D1017">
            <v>0</v>
          </cell>
        </row>
        <row r="1018">
          <cell r="C1018">
            <v>0</v>
          </cell>
          <cell r="D1018">
            <v>0</v>
          </cell>
        </row>
        <row r="1019">
          <cell r="C1019">
            <v>0</v>
          </cell>
          <cell r="D1019">
            <v>0</v>
          </cell>
        </row>
        <row r="1020">
          <cell r="C1020">
            <v>0</v>
          </cell>
          <cell r="D1020">
            <v>0</v>
          </cell>
        </row>
        <row r="1021">
          <cell r="C1021">
            <v>0</v>
          </cell>
          <cell r="D1021">
            <v>0</v>
          </cell>
        </row>
        <row r="1022">
          <cell r="C1022">
            <v>0</v>
          </cell>
        </row>
        <row r="1023">
          <cell r="C1023">
            <v>0</v>
          </cell>
        </row>
        <row r="1024">
          <cell r="C1024">
            <v>0</v>
          </cell>
        </row>
        <row r="1025">
          <cell r="C1025">
            <v>0</v>
          </cell>
        </row>
        <row r="1026">
          <cell r="C1026">
            <v>0</v>
          </cell>
        </row>
        <row r="1027">
          <cell r="C1027">
            <v>0</v>
          </cell>
        </row>
        <row r="1028">
          <cell r="C1028">
            <v>0</v>
          </cell>
        </row>
        <row r="1029">
          <cell r="C1029">
            <v>0</v>
          </cell>
        </row>
        <row r="1030">
          <cell r="C1030">
            <v>0</v>
          </cell>
        </row>
        <row r="1031">
          <cell r="C1031">
            <v>0</v>
          </cell>
        </row>
        <row r="1032">
          <cell r="C1032">
            <v>0</v>
          </cell>
        </row>
        <row r="1033">
          <cell r="C1033">
            <v>0</v>
          </cell>
        </row>
        <row r="1034">
          <cell r="C1034">
            <v>0</v>
          </cell>
        </row>
        <row r="1035">
          <cell r="C1035">
            <v>0</v>
          </cell>
        </row>
        <row r="1036">
          <cell r="C1036">
            <v>0</v>
          </cell>
        </row>
        <row r="1037">
          <cell r="C1037">
            <v>0</v>
          </cell>
        </row>
        <row r="1038">
          <cell r="C1038">
            <v>0</v>
          </cell>
        </row>
        <row r="1039">
          <cell r="C1039">
            <v>0</v>
          </cell>
        </row>
        <row r="1040">
          <cell r="C1040">
            <v>0</v>
          </cell>
        </row>
        <row r="1041">
          <cell r="C1041">
            <v>0</v>
          </cell>
        </row>
        <row r="1042">
          <cell r="C1042">
            <v>0</v>
          </cell>
        </row>
        <row r="1043">
          <cell r="C1043">
            <v>0</v>
          </cell>
        </row>
        <row r="1044">
          <cell r="C1044">
            <v>0</v>
          </cell>
        </row>
        <row r="1045">
          <cell r="C1045">
            <v>0</v>
          </cell>
        </row>
        <row r="1046">
          <cell r="C1046">
            <v>0</v>
          </cell>
        </row>
        <row r="1047">
          <cell r="C1047">
            <v>0</v>
          </cell>
        </row>
        <row r="1048">
          <cell r="C1048">
            <v>0</v>
          </cell>
        </row>
        <row r="1049">
          <cell r="C1049">
            <v>0</v>
          </cell>
        </row>
        <row r="1050">
          <cell r="C1050">
            <v>0</v>
          </cell>
        </row>
        <row r="1051">
          <cell r="C1051">
            <v>0</v>
          </cell>
        </row>
        <row r="1052">
          <cell r="C1052">
            <v>0</v>
          </cell>
        </row>
        <row r="1053">
          <cell r="C1053">
            <v>0</v>
          </cell>
        </row>
        <row r="1054">
          <cell r="C1054">
            <v>0</v>
          </cell>
        </row>
        <row r="1055">
          <cell r="C1055">
            <v>0</v>
          </cell>
        </row>
        <row r="1056">
          <cell r="C1056">
            <v>0</v>
          </cell>
        </row>
        <row r="1057">
          <cell r="C1057">
            <v>0</v>
          </cell>
        </row>
        <row r="1058">
          <cell r="C1058">
            <v>0</v>
          </cell>
        </row>
        <row r="1059">
          <cell r="C1059">
            <v>0</v>
          </cell>
        </row>
        <row r="1060">
          <cell r="C1060">
            <v>0</v>
          </cell>
        </row>
        <row r="1061">
          <cell r="C1061">
            <v>0</v>
          </cell>
        </row>
        <row r="1062">
          <cell r="C1062">
            <v>0</v>
          </cell>
          <cell r="D1062">
            <v>0</v>
          </cell>
        </row>
        <row r="1063">
          <cell r="C1063">
            <v>0</v>
          </cell>
          <cell r="D1063">
            <v>0</v>
          </cell>
        </row>
        <row r="1064">
          <cell r="C1064">
            <v>0</v>
          </cell>
          <cell r="D1064">
            <v>0</v>
          </cell>
        </row>
        <row r="1065">
          <cell r="C1065">
            <v>0</v>
          </cell>
          <cell r="D1065">
            <v>0</v>
          </cell>
        </row>
        <row r="1066">
          <cell r="C1066">
            <v>0</v>
          </cell>
          <cell r="D1066">
            <v>0</v>
          </cell>
        </row>
        <row r="1067">
          <cell r="C1067">
            <v>0</v>
          </cell>
          <cell r="D1067">
            <v>0</v>
          </cell>
        </row>
        <row r="1068">
          <cell r="C1068">
            <v>0</v>
          </cell>
          <cell r="D1068">
            <v>0</v>
          </cell>
        </row>
        <row r="1069">
          <cell r="C1069">
            <v>0</v>
          </cell>
          <cell r="D1069">
            <v>0</v>
          </cell>
        </row>
        <row r="1070">
          <cell r="C1070">
            <v>0</v>
          </cell>
          <cell r="D1070">
            <v>0</v>
          </cell>
        </row>
        <row r="1071">
          <cell r="C1071">
            <v>0</v>
          </cell>
          <cell r="D1071">
            <v>0</v>
          </cell>
        </row>
        <row r="1072">
          <cell r="C1072">
            <v>0</v>
          </cell>
          <cell r="D1072">
            <v>0</v>
          </cell>
        </row>
        <row r="1073">
          <cell r="C1073">
            <v>0</v>
          </cell>
          <cell r="D1073">
            <v>0</v>
          </cell>
        </row>
        <row r="1074">
          <cell r="C1074">
            <v>0</v>
          </cell>
          <cell r="D1074">
            <v>0</v>
          </cell>
        </row>
        <row r="1075">
          <cell r="C1075">
            <v>0</v>
          </cell>
          <cell r="D1075">
            <v>0</v>
          </cell>
        </row>
        <row r="1076">
          <cell r="C1076">
            <v>0</v>
          </cell>
          <cell r="D1076">
            <v>0</v>
          </cell>
        </row>
        <row r="1077">
          <cell r="C1077">
            <v>0</v>
          </cell>
          <cell r="D1077">
            <v>0</v>
          </cell>
        </row>
        <row r="1078">
          <cell r="C1078">
            <v>0</v>
          </cell>
          <cell r="D1078">
            <v>0</v>
          </cell>
        </row>
        <row r="1079">
          <cell r="C1079">
            <v>0</v>
          </cell>
          <cell r="D1079">
            <v>0</v>
          </cell>
        </row>
        <row r="1080">
          <cell r="C1080">
            <v>0</v>
          </cell>
          <cell r="D1080">
            <v>0</v>
          </cell>
        </row>
        <row r="1081">
          <cell r="C1081">
            <v>0</v>
          </cell>
          <cell r="D1081">
            <v>0</v>
          </cell>
        </row>
        <row r="1082">
          <cell r="C1082">
            <v>0</v>
          </cell>
          <cell r="D1082">
            <v>0</v>
          </cell>
        </row>
        <row r="1083">
          <cell r="C1083">
            <v>0</v>
          </cell>
          <cell r="D1083">
            <v>0</v>
          </cell>
        </row>
        <row r="1084">
          <cell r="C1084">
            <v>0</v>
          </cell>
          <cell r="D1084">
            <v>0</v>
          </cell>
        </row>
        <row r="1085">
          <cell r="C1085">
            <v>0</v>
          </cell>
          <cell r="D1085">
            <v>0</v>
          </cell>
        </row>
        <row r="1086">
          <cell r="C1086">
            <v>0</v>
          </cell>
          <cell r="D1086">
            <v>0</v>
          </cell>
        </row>
        <row r="1087">
          <cell r="C1087">
            <v>0</v>
          </cell>
          <cell r="D1087">
            <v>0</v>
          </cell>
        </row>
        <row r="1088">
          <cell r="C1088">
            <v>0</v>
          </cell>
          <cell r="D1088">
            <v>0</v>
          </cell>
        </row>
        <row r="1089">
          <cell r="C1089">
            <v>0</v>
          </cell>
          <cell r="D1089">
            <v>0</v>
          </cell>
        </row>
        <row r="1090">
          <cell r="C1090">
            <v>0</v>
          </cell>
          <cell r="D1090">
            <v>0</v>
          </cell>
        </row>
        <row r="1091">
          <cell r="C1091">
            <v>0</v>
          </cell>
          <cell r="D1091">
            <v>0</v>
          </cell>
        </row>
        <row r="1092">
          <cell r="C1092">
            <v>0</v>
          </cell>
          <cell r="D1092">
            <v>0</v>
          </cell>
        </row>
        <row r="1093">
          <cell r="C1093">
            <v>0</v>
          </cell>
          <cell r="D1093">
            <v>0</v>
          </cell>
        </row>
        <row r="1094">
          <cell r="C1094">
            <v>0</v>
          </cell>
          <cell r="D1094">
            <v>0</v>
          </cell>
        </row>
        <row r="1095">
          <cell r="C1095">
            <v>0</v>
          </cell>
          <cell r="D1095">
            <v>0</v>
          </cell>
        </row>
        <row r="1096">
          <cell r="C1096">
            <v>0</v>
          </cell>
          <cell r="D1096">
            <v>0</v>
          </cell>
        </row>
        <row r="1097">
          <cell r="C1097">
            <v>0</v>
          </cell>
          <cell r="D1097">
            <v>0</v>
          </cell>
        </row>
        <row r="1098">
          <cell r="C1098">
            <v>0</v>
          </cell>
          <cell r="D1098">
            <v>0</v>
          </cell>
        </row>
        <row r="1099">
          <cell r="C1099">
            <v>0</v>
          </cell>
          <cell r="D1099">
            <v>0</v>
          </cell>
        </row>
        <row r="1100">
          <cell r="C1100">
            <v>0</v>
          </cell>
          <cell r="D1100">
            <v>0</v>
          </cell>
        </row>
        <row r="1101">
          <cell r="C1101">
            <v>0</v>
          </cell>
          <cell r="D1101">
            <v>0</v>
          </cell>
        </row>
        <row r="1102">
          <cell r="C1102">
            <v>0</v>
          </cell>
          <cell r="D1102">
            <v>0</v>
          </cell>
        </row>
        <row r="1103">
          <cell r="C1103">
            <v>0</v>
          </cell>
          <cell r="D1103">
            <v>0</v>
          </cell>
        </row>
        <row r="1104">
          <cell r="C1104">
            <v>0</v>
          </cell>
          <cell r="D1104">
            <v>0</v>
          </cell>
        </row>
        <row r="1105">
          <cell r="C1105">
            <v>0</v>
          </cell>
          <cell r="D1105">
            <v>0</v>
          </cell>
        </row>
        <row r="1106">
          <cell r="C1106">
            <v>0</v>
          </cell>
          <cell r="D1106">
            <v>0</v>
          </cell>
        </row>
        <row r="1107">
          <cell r="C1107">
            <v>0</v>
          </cell>
          <cell r="D1107">
            <v>0</v>
          </cell>
        </row>
        <row r="1108">
          <cell r="C1108">
            <v>0</v>
          </cell>
          <cell r="D1108">
            <v>0</v>
          </cell>
        </row>
        <row r="1109">
          <cell r="C1109">
            <v>0</v>
          </cell>
          <cell r="D1109">
            <v>0</v>
          </cell>
        </row>
        <row r="1110">
          <cell r="C1110">
            <v>0</v>
          </cell>
          <cell r="D1110">
            <v>0</v>
          </cell>
        </row>
        <row r="1111">
          <cell r="C1111">
            <v>0</v>
          </cell>
          <cell r="D1111">
            <v>0</v>
          </cell>
        </row>
        <row r="1112">
          <cell r="C1112">
            <v>0</v>
          </cell>
          <cell r="D1112">
            <v>0</v>
          </cell>
        </row>
        <row r="1113">
          <cell r="C1113">
            <v>0</v>
          </cell>
          <cell r="D1113">
            <v>0</v>
          </cell>
        </row>
        <row r="1114">
          <cell r="C1114">
            <v>0</v>
          </cell>
          <cell r="D1114">
            <v>0</v>
          </cell>
        </row>
        <row r="1115">
          <cell r="C1115">
            <v>0</v>
          </cell>
          <cell r="D1115">
            <v>0</v>
          </cell>
        </row>
        <row r="1116">
          <cell r="C1116">
            <v>0</v>
          </cell>
          <cell r="D1116">
            <v>0</v>
          </cell>
        </row>
        <row r="1117">
          <cell r="C1117">
            <v>0</v>
          </cell>
          <cell r="D1117">
            <v>0</v>
          </cell>
        </row>
        <row r="1118">
          <cell r="C1118">
            <v>0</v>
          </cell>
          <cell r="D1118">
            <v>0</v>
          </cell>
        </row>
        <row r="1119">
          <cell r="C1119">
            <v>0</v>
          </cell>
          <cell r="D1119">
            <v>0</v>
          </cell>
        </row>
        <row r="1120">
          <cell r="C1120">
            <v>0</v>
          </cell>
          <cell r="D1120">
            <v>0</v>
          </cell>
        </row>
        <row r="1121">
          <cell r="C1121">
            <v>0</v>
          </cell>
          <cell r="D1121">
            <v>0</v>
          </cell>
        </row>
        <row r="1122">
          <cell r="C1122">
            <v>0</v>
          </cell>
          <cell r="D1122">
            <v>0</v>
          </cell>
        </row>
        <row r="1123">
          <cell r="C1123">
            <v>0</v>
          </cell>
          <cell r="D1123">
            <v>0</v>
          </cell>
        </row>
        <row r="1124">
          <cell r="C1124">
            <v>0</v>
          </cell>
          <cell r="D1124">
            <v>0</v>
          </cell>
        </row>
        <row r="1125">
          <cell r="C1125">
            <v>0</v>
          </cell>
          <cell r="D1125">
            <v>0</v>
          </cell>
        </row>
        <row r="1126">
          <cell r="C1126">
            <v>0</v>
          </cell>
          <cell r="D1126">
            <v>0</v>
          </cell>
        </row>
        <row r="1127">
          <cell r="C1127">
            <v>0</v>
          </cell>
          <cell r="D1127">
            <v>0</v>
          </cell>
        </row>
        <row r="1128">
          <cell r="C1128">
            <v>0</v>
          </cell>
          <cell r="D1128">
            <v>0</v>
          </cell>
        </row>
        <row r="1129">
          <cell r="C1129">
            <v>0</v>
          </cell>
          <cell r="D1129">
            <v>0</v>
          </cell>
        </row>
        <row r="1130">
          <cell r="C1130">
            <v>0</v>
          </cell>
          <cell r="D1130">
            <v>0</v>
          </cell>
        </row>
        <row r="1131">
          <cell r="C1131">
            <v>0</v>
          </cell>
          <cell r="D1131">
            <v>0</v>
          </cell>
        </row>
        <row r="1132">
          <cell r="C1132">
            <v>0</v>
          </cell>
          <cell r="D1132">
            <v>0</v>
          </cell>
        </row>
        <row r="1133">
          <cell r="C1133">
            <v>0</v>
          </cell>
          <cell r="D1133">
            <v>0</v>
          </cell>
        </row>
        <row r="1134">
          <cell r="C1134">
            <v>0</v>
          </cell>
          <cell r="D1134">
            <v>0</v>
          </cell>
        </row>
        <row r="1135">
          <cell r="C1135">
            <v>0</v>
          </cell>
          <cell r="D1135">
            <v>0</v>
          </cell>
        </row>
        <row r="1136">
          <cell r="C1136">
            <v>0</v>
          </cell>
          <cell r="D1136">
            <v>0</v>
          </cell>
        </row>
        <row r="1137">
          <cell r="C1137">
            <v>0</v>
          </cell>
          <cell r="D1137">
            <v>0</v>
          </cell>
        </row>
        <row r="1138">
          <cell r="C1138">
            <v>0</v>
          </cell>
          <cell r="D1138">
            <v>0</v>
          </cell>
        </row>
        <row r="1139">
          <cell r="C1139">
            <v>0</v>
          </cell>
          <cell r="D1139">
            <v>0</v>
          </cell>
        </row>
        <row r="1140">
          <cell r="C1140">
            <v>0</v>
          </cell>
          <cell r="D1140">
            <v>0</v>
          </cell>
        </row>
        <row r="1141">
          <cell r="C1141">
            <v>0</v>
          </cell>
          <cell r="D1141">
            <v>0</v>
          </cell>
        </row>
        <row r="1142">
          <cell r="C1142">
            <v>0</v>
          </cell>
          <cell r="D1142">
            <v>0</v>
          </cell>
        </row>
        <row r="1143">
          <cell r="C1143">
            <v>0</v>
          </cell>
          <cell r="D1143">
            <v>0</v>
          </cell>
        </row>
        <row r="1144">
          <cell r="C1144">
            <v>0</v>
          </cell>
          <cell r="D1144">
            <v>0</v>
          </cell>
        </row>
        <row r="1145">
          <cell r="C1145">
            <v>0</v>
          </cell>
          <cell r="D1145">
            <v>0</v>
          </cell>
        </row>
        <row r="1146">
          <cell r="C1146">
            <v>0</v>
          </cell>
          <cell r="D1146">
            <v>0</v>
          </cell>
        </row>
        <row r="1147">
          <cell r="C1147">
            <v>0</v>
          </cell>
          <cell r="D1147">
            <v>0</v>
          </cell>
        </row>
        <row r="1148">
          <cell r="C1148">
            <v>0</v>
          </cell>
          <cell r="D1148">
            <v>0</v>
          </cell>
        </row>
        <row r="1149">
          <cell r="C1149">
            <v>0</v>
          </cell>
          <cell r="D1149">
            <v>0</v>
          </cell>
        </row>
        <row r="1150">
          <cell r="C1150">
            <v>0</v>
          </cell>
          <cell r="D1150">
            <v>0</v>
          </cell>
        </row>
        <row r="1151">
          <cell r="C1151">
            <v>0</v>
          </cell>
          <cell r="D1151">
            <v>0</v>
          </cell>
        </row>
        <row r="1152">
          <cell r="C1152">
            <v>0</v>
          </cell>
          <cell r="D1152">
            <v>0</v>
          </cell>
        </row>
        <row r="1153">
          <cell r="C1153">
            <v>0</v>
          </cell>
          <cell r="D1153">
            <v>0</v>
          </cell>
        </row>
        <row r="1154">
          <cell r="C1154">
            <v>0</v>
          </cell>
          <cell r="D1154">
            <v>0</v>
          </cell>
        </row>
        <row r="1155">
          <cell r="C1155">
            <v>0</v>
          </cell>
          <cell r="D1155">
            <v>0</v>
          </cell>
        </row>
        <row r="1156">
          <cell r="C1156">
            <v>0</v>
          </cell>
          <cell r="D1156">
            <v>0</v>
          </cell>
        </row>
        <row r="1157">
          <cell r="C1157">
            <v>0</v>
          </cell>
          <cell r="D1157">
            <v>0</v>
          </cell>
        </row>
        <row r="1158">
          <cell r="C1158">
            <v>0</v>
          </cell>
          <cell r="D1158">
            <v>0</v>
          </cell>
        </row>
        <row r="1159">
          <cell r="C1159">
            <v>0</v>
          </cell>
          <cell r="D1159">
            <v>0</v>
          </cell>
        </row>
        <row r="1160">
          <cell r="C1160">
            <v>0</v>
          </cell>
          <cell r="D1160">
            <v>0</v>
          </cell>
        </row>
        <row r="1161">
          <cell r="C1161">
            <v>0</v>
          </cell>
          <cell r="D1161">
            <v>0</v>
          </cell>
        </row>
        <row r="1162">
          <cell r="C1162">
            <v>0</v>
          </cell>
          <cell r="D1162">
            <v>0</v>
          </cell>
        </row>
        <row r="1163">
          <cell r="C1163">
            <v>0</v>
          </cell>
          <cell r="D1163">
            <v>0</v>
          </cell>
        </row>
        <row r="1164">
          <cell r="C1164">
            <v>0</v>
          </cell>
          <cell r="D1164">
            <v>0</v>
          </cell>
        </row>
        <row r="1165">
          <cell r="C1165">
            <v>0</v>
          </cell>
          <cell r="D1165">
            <v>0</v>
          </cell>
        </row>
        <row r="1166">
          <cell r="C1166">
            <v>0</v>
          </cell>
          <cell r="D1166">
            <v>0</v>
          </cell>
        </row>
        <row r="1167">
          <cell r="C1167">
            <v>0</v>
          </cell>
          <cell r="D1167">
            <v>0</v>
          </cell>
        </row>
        <row r="1168">
          <cell r="C1168">
            <v>0</v>
          </cell>
          <cell r="D1168">
            <v>0</v>
          </cell>
        </row>
        <row r="1169">
          <cell r="C1169">
            <v>0</v>
          </cell>
          <cell r="D1169">
            <v>0</v>
          </cell>
        </row>
        <row r="1170">
          <cell r="C1170">
            <v>0</v>
          </cell>
          <cell r="D1170">
            <v>0</v>
          </cell>
        </row>
        <row r="1171">
          <cell r="C1171">
            <v>0</v>
          </cell>
          <cell r="D1171">
            <v>0</v>
          </cell>
        </row>
        <row r="1172">
          <cell r="C1172">
            <v>0</v>
          </cell>
          <cell r="D1172">
            <v>0</v>
          </cell>
        </row>
        <row r="1173">
          <cell r="C1173">
            <v>0</v>
          </cell>
          <cell r="D1173">
            <v>0</v>
          </cell>
        </row>
        <row r="1174">
          <cell r="C1174">
            <v>0</v>
          </cell>
          <cell r="D1174">
            <v>0</v>
          </cell>
        </row>
        <row r="1175">
          <cell r="C1175">
            <v>0</v>
          </cell>
          <cell r="D1175">
            <v>0</v>
          </cell>
        </row>
        <row r="1176">
          <cell r="C1176">
            <v>0</v>
          </cell>
          <cell r="D1176">
            <v>0</v>
          </cell>
        </row>
        <row r="1177">
          <cell r="C1177">
            <v>0</v>
          </cell>
          <cell r="D1177">
            <v>0</v>
          </cell>
        </row>
        <row r="1178">
          <cell r="C1178">
            <v>0</v>
          </cell>
          <cell r="D1178">
            <v>0</v>
          </cell>
        </row>
        <row r="1179">
          <cell r="C1179">
            <v>0</v>
          </cell>
          <cell r="D1179">
            <v>0</v>
          </cell>
        </row>
        <row r="1180">
          <cell r="C1180">
            <v>0</v>
          </cell>
          <cell r="D1180">
            <v>0</v>
          </cell>
        </row>
        <row r="1181">
          <cell r="C1181">
            <v>0</v>
          </cell>
          <cell r="D1181">
            <v>0</v>
          </cell>
        </row>
        <row r="1182">
          <cell r="C1182">
            <v>0</v>
          </cell>
          <cell r="D1182">
            <v>0</v>
          </cell>
        </row>
        <row r="1183">
          <cell r="C1183">
            <v>0</v>
          </cell>
          <cell r="D1183">
            <v>0</v>
          </cell>
        </row>
        <row r="1184">
          <cell r="C1184">
            <v>0</v>
          </cell>
          <cell r="D1184">
            <v>0</v>
          </cell>
        </row>
        <row r="1185">
          <cell r="C1185">
            <v>0</v>
          </cell>
          <cell r="D1185">
            <v>0</v>
          </cell>
        </row>
        <row r="1186">
          <cell r="C1186">
            <v>0</v>
          </cell>
          <cell r="D1186">
            <v>0</v>
          </cell>
        </row>
        <row r="1187">
          <cell r="C1187">
            <v>0</v>
          </cell>
          <cell r="D1187">
            <v>0</v>
          </cell>
        </row>
        <row r="1188">
          <cell r="C1188">
            <v>0</v>
          </cell>
          <cell r="D1188">
            <v>0</v>
          </cell>
        </row>
        <row r="1189">
          <cell r="C1189">
            <v>0</v>
          </cell>
          <cell r="D1189">
            <v>0</v>
          </cell>
        </row>
        <row r="1190">
          <cell r="C1190">
            <v>0</v>
          </cell>
          <cell r="D1190">
            <v>0</v>
          </cell>
        </row>
        <row r="1191">
          <cell r="C1191">
            <v>0</v>
          </cell>
          <cell r="D1191">
            <v>0</v>
          </cell>
        </row>
        <row r="1192">
          <cell r="C1192">
            <v>0</v>
          </cell>
          <cell r="D1192">
            <v>0</v>
          </cell>
        </row>
        <row r="1193">
          <cell r="C1193">
            <v>0</v>
          </cell>
          <cell r="D1193">
            <v>0</v>
          </cell>
        </row>
        <row r="1194">
          <cell r="C1194">
            <v>0</v>
          </cell>
          <cell r="D1194">
            <v>0</v>
          </cell>
        </row>
        <row r="1195">
          <cell r="C1195">
            <v>0</v>
          </cell>
          <cell r="D1195">
            <v>0</v>
          </cell>
        </row>
        <row r="1196">
          <cell r="C1196">
            <v>0</v>
          </cell>
          <cell r="D1196">
            <v>0</v>
          </cell>
        </row>
        <row r="1197">
          <cell r="C1197">
            <v>0</v>
          </cell>
          <cell r="D1197">
            <v>0</v>
          </cell>
        </row>
        <row r="1198">
          <cell r="C1198">
            <v>0</v>
          </cell>
          <cell r="D1198">
            <v>0</v>
          </cell>
        </row>
        <row r="1199">
          <cell r="C1199">
            <v>0</v>
          </cell>
          <cell r="D1199">
            <v>0</v>
          </cell>
        </row>
        <row r="1200">
          <cell r="C1200">
            <v>0</v>
          </cell>
          <cell r="D1200">
            <v>0</v>
          </cell>
        </row>
        <row r="1201">
          <cell r="C1201">
            <v>0</v>
          </cell>
          <cell r="D1201">
            <v>0</v>
          </cell>
        </row>
        <row r="1202">
          <cell r="C1202">
            <v>0</v>
          </cell>
          <cell r="D1202">
            <v>0</v>
          </cell>
        </row>
        <row r="1203">
          <cell r="C1203">
            <v>0</v>
          </cell>
          <cell r="D1203">
            <v>0</v>
          </cell>
        </row>
        <row r="1204">
          <cell r="C1204">
            <v>0</v>
          </cell>
          <cell r="D1204">
            <v>0</v>
          </cell>
        </row>
        <row r="1205">
          <cell r="C1205">
            <v>0</v>
          </cell>
          <cell r="D1205">
            <v>0</v>
          </cell>
        </row>
        <row r="1206">
          <cell r="C1206">
            <v>0</v>
          </cell>
          <cell r="D1206">
            <v>0</v>
          </cell>
        </row>
        <row r="1207">
          <cell r="C1207">
            <v>0</v>
          </cell>
          <cell r="D1207">
            <v>0</v>
          </cell>
        </row>
        <row r="1208">
          <cell r="C1208">
            <v>0</v>
          </cell>
          <cell r="D1208">
            <v>0</v>
          </cell>
        </row>
        <row r="1209">
          <cell r="C1209">
            <v>0</v>
          </cell>
          <cell r="D1209">
            <v>0</v>
          </cell>
        </row>
        <row r="1210">
          <cell r="C1210">
            <v>0</v>
          </cell>
          <cell r="D1210">
            <v>0</v>
          </cell>
        </row>
        <row r="1211">
          <cell r="C1211">
            <v>0</v>
          </cell>
          <cell r="D1211">
            <v>0</v>
          </cell>
        </row>
        <row r="1212">
          <cell r="C1212">
            <v>0</v>
          </cell>
          <cell r="D1212">
            <v>0</v>
          </cell>
        </row>
        <row r="1213">
          <cell r="C1213">
            <v>0</v>
          </cell>
          <cell r="D1213">
            <v>0</v>
          </cell>
        </row>
        <row r="1214">
          <cell r="C1214">
            <v>0</v>
          </cell>
          <cell r="D1214">
            <v>0</v>
          </cell>
        </row>
        <row r="1215">
          <cell r="C1215">
            <v>0</v>
          </cell>
          <cell r="D1215">
            <v>0</v>
          </cell>
        </row>
        <row r="1216">
          <cell r="C1216">
            <v>0</v>
          </cell>
          <cell r="D1216">
            <v>0</v>
          </cell>
        </row>
        <row r="1217">
          <cell r="C1217">
            <v>0</v>
          </cell>
          <cell r="D1217">
            <v>0</v>
          </cell>
        </row>
        <row r="1218">
          <cell r="C1218">
            <v>0</v>
          </cell>
          <cell r="D1218">
            <v>0</v>
          </cell>
        </row>
        <row r="1219">
          <cell r="C1219">
            <v>0</v>
          </cell>
          <cell r="D1219">
            <v>0</v>
          </cell>
        </row>
        <row r="1220">
          <cell r="C1220">
            <v>0</v>
          </cell>
          <cell r="D1220">
            <v>0</v>
          </cell>
        </row>
        <row r="1221">
          <cell r="C1221">
            <v>0</v>
          </cell>
          <cell r="D1221">
            <v>0</v>
          </cell>
        </row>
        <row r="1222">
          <cell r="C1222">
            <v>0</v>
          </cell>
          <cell r="D1222">
            <v>0</v>
          </cell>
        </row>
        <row r="1223">
          <cell r="C1223">
            <v>0</v>
          </cell>
          <cell r="D1223">
            <v>0</v>
          </cell>
        </row>
        <row r="1224">
          <cell r="C1224">
            <v>0</v>
          </cell>
          <cell r="D1224">
            <v>0</v>
          </cell>
        </row>
        <row r="1225">
          <cell r="C1225">
            <v>0</v>
          </cell>
          <cell r="D1225">
            <v>0</v>
          </cell>
        </row>
        <row r="1226">
          <cell r="C1226">
            <v>0</v>
          </cell>
          <cell r="D1226">
            <v>0</v>
          </cell>
        </row>
        <row r="1227">
          <cell r="C1227">
            <v>0</v>
          </cell>
          <cell r="D1227">
            <v>0</v>
          </cell>
        </row>
        <row r="1228">
          <cell r="C1228">
            <v>0</v>
          </cell>
          <cell r="D1228">
            <v>0</v>
          </cell>
        </row>
        <row r="1229">
          <cell r="C1229">
            <v>0</v>
          </cell>
          <cell r="D1229">
            <v>0</v>
          </cell>
        </row>
        <row r="1230">
          <cell r="C1230">
            <v>0</v>
          </cell>
          <cell r="D1230">
            <v>0</v>
          </cell>
        </row>
        <row r="1231">
          <cell r="C1231">
            <v>0</v>
          </cell>
          <cell r="D1231">
            <v>0</v>
          </cell>
        </row>
        <row r="1232">
          <cell r="C1232">
            <v>0</v>
          </cell>
          <cell r="D1232">
            <v>0</v>
          </cell>
        </row>
        <row r="1233">
          <cell r="C1233">
            <v>0</v>
          </cell>
          <cell r="D1233">
            <v>0</v>
          </cell>
        </row>
        <row r="1234">
          <cell r="C1234">
            <v>0</v>
          </cell>
          <cell r="D1234">
            <v>0</v>
          </cell>
        </row>
        <row r="1235">
          <cell r="C1235">
            <v>0</v>
          </cell>
          <cell r="D1235">
            <v>0</v>
          </cell>
        </row>
        <row r="1236">
          <cell r="C1236">
            <v>0</v>
          </cell>
          <cell r="D1236">
            <v>0</v>
          </cell>
        </row>
        <row r="1237">
          <cell r="C1237">
            <v>0</v>
          </cell>
          <cell r="D1237">
            <v>0</v>
          </cell>
        </row>
        <row r="1238">
          <cell r="C1238">
            <v>0</v>
          </cell>
          <cell r="D1238">
            <v>0</v>
          </cell>
        </row>
        <row r="1239">
          <cell r="C1239">
            <v>0</v>
          </cell>
          <cell r="D1239">
            <v>0</v>
          </cell>
        </row>
        <row r="1240">
          <cell r="C1240">
            <v>0</v>
          </cell>
          <cell r="D1240">
            <v>0</v>
          </cell>
        </row>
        <row r="1241">
          <cell r="C1241">
            <v>0</v>
          </cell>
          <cell r="D1241">
            <v>0</v>
          </cell>
        </row>
        <row r="1242">
          <cell r="C1242">
            <v>0</v>
          </cell>
          <cell r="D1242">
            <v>0</v>
          </cell>
        </row>
        <row r="1243">
          <cell r="C1243">
            <v>0</v>
          </cell>
          <cell r="D1243">
            <v>0</v>
          </cell>
        </row>
        <row r="1244">
          <cell r="C1244">
            <v>0</v>
          </cell>
          <cell r="D1244">
            <v>0</v>
          </cell>
        </row>
        <row r="1245">
          <cell r="C1245">
            <v>0</v>
          </cell>
          <cell r="D1245">
            <v>0</v>
          </cell>
        </row>
        <row r="1246">
          <cell r="C1246">
            <v>0</v>
          </cell>
          <cell r="D1246">
            <v>0</v>
          </cell>
        </row>
        <row r="1247">
          <cell r="C1247">
            <v>0</v>
          </cell>
          <cell r="D1247">
            <v>0</v>
          </cell>
        </row>
        <row r="1248">
          <cell r="C1248">
            <v>0</v>
          </cell>
          <cell r="D1248">
            <v>0</v>
          </cell>
        </row>
        <row r="1249">
          <cell r="C1249">
            <v>0</v>
          </cell>
          <cell r="D1249">
            <v>0</v>
          </cell>
        </row>
        <row r="1250">
          <cell r="C1250">
            <v>0</v>
          </cell>
          <cell r="D1250">
            <v>0</v>
          </cell>
        </row>
        <row r="1251">
          <cell r="C1251">
            <v>0</v>
          </cell>
          <cell r="D1251">
            <v>0</v>
          </cell>
        </row>
        <row r="1252">
          <cell r="C1252">
            <v>0</v>
          </cell>
          <cell r="D1252">
            <v>0</v>
          </cell>
        </row>
        <row r="1253">
          <cell r="C1253">
            <v>0</v>
          </cell>
          <cell r="D1253">
            <v>0</v>
          </cell>
        </row>
        <row r="1254">
          <cell r="C1254">
            <v>0</v>
          </cell>
          <cell r="D1254">
            <v>0</v>
          </cell>
        </row>
        <row r="1255">
          <cell r="C1255">
            <v>0</v>
          </cell>
          <cell r="D1255">
            <v>0</v>
          </cell>
        </row>
        <row r="1256">
          <cell r="C1256">
            <v>0</v>
          </cell>
          <cell r="D1256">
            <v>0</v>
          </cell>
        </row>
        <row r="1257">
          <cell r="C1257">
            <v>0</v>
          </cell>
          <cell r="D1257">
            <v>0</v>
          </cell>
        </row>
        <row r="1258">
          <cell r="C1258">
            <v>0</v>
          </cell>
          <cell r="D1258">
            <v>0</v>
          </cell>
        </row>
        <row r="1259">
          <cell r="C1259">
            <v>0</v>
          </cell>
          <cell r="D1259">
            <v>0</v>
          </cell>
        </row>
        <row r="1260">
          <cell r="C1260">
            <v>0</v>
          </cell>
          <cell r="D1260">
            <v>0</v>
          </cell>
        </row>
        <row r="1261">
          <cell r="C1261">
            <v>0</v>
          </cell>
          <cell r="D1261">
            <v>0</v>
          </cell>
        </row>
        <row r="1262">
          <cell r="C1262">
            <v>0</v>
          </cell>
          <cell r="D1262">
            <v>0</v>
          </cell>
        </row>
        <row r="1263">
          <cell r="C1263">
            <v>0</v>
          </cell>
          <cell r="D1263">
            <v>0</v>
          </cell>
        </row>
        <row r="1264">
          <cell r="C1264">
            <v>0</v>
          </cell>
          <cell r="D1264">
            <v>0</v>
          </cell>
        </row>
        <row r="1265">
          <cell r="C1265">
            <v>0</v>
          </cell>
          <cell r="D1265">
            <v>0</v>
          </cell>
        </row>
        <row r="1266">
          <cell r="C1266">
            <v>0</v>
          </cell>
          <cell r="D1266">
            <v>0</v>
          </cell>
        </row>
        <row r="1267">
          <cell r="C1267">
            <v>0</v>
          </cell>
          <cell r="D1267">
            <v>0</v>
          </cell>
        </row>
        <row r="1268">
          <cell r="C1268">
            <v>0</v>
          </cell>
          <cell r="D1268">
            <v>0</v>
          </cell>
        </row>
        <row r="1269">
          <cell r="C1269">
            <v>0</v>
          </cell>
          <cell r="D1269">
            <v>0</v>
          </cell>
        </row>
        <row r="1270">
          <cell r="C1270">
            <v>0</v>
          </cell>
          <cell r="D1270">
            <v>0</v>
          </cell>
        </row>
        <row r="1271">
          <cell r="C1271">
            <v>0</v>
          </cell>
          <cell r="D1271">
            <v>0</v>
          </cell>
        </row>
        <row r="1272">
          <cell r="C1272">
            <v>0</v>
          </cell>
          <cell r="D1272">
            <v>0</v>
          </cell>
        </row>
        <row r="1273">
          <cell r="C1273">
            <v>0</v>
          </cell>
          <cell r="D1273">
            <v>0</v>
          </cell>
        </row>
        <row r="1274">
          <cell r="C1274">
            <v>0</v>
          </cell>
          <cell r="D1274">
            <v>0</v>
          </cell>
        </row>
        <row r="1275">
          <cell r="C1275">
            <v>0</v>
          </cell>
          <cell r="D1275">
            <v>0</v>
          </cell>
        </row>
        <row r="1276">
          <cell r="C1276">
            <v>0</v>
          </cell>
          <cell r="D1276">
            <v>0</v>
          </cell>
        </row>
        <row r="1277">
          <cell r="C1277">
            <v>0</v>
          </cell>
          <cell r="D1277">
            <v>0</v>
          </cell>
        </row>
        <row r="1278">
          <cell r="C1278">
            <v>0</v>
          </cell>
          <cell r="D1278">
            <v>0</v>
          </cell>
        </row>
        <row r="1279">
          <cell r="C1279">
            <v>0</v>
          </cell>
          <cell r="D1279">
            <v>0</v>
          </cell>
        </row>
        <row r="1280">
          <cell r="C1280">
            <v>0</v>
          </cell>
          <cell r="D1280">
            <v>0</v>
          </cell>
        </row>
        <row r="1281">
          <cell r="C1281">
            <v>0</v>
          </cell>
          <cell r="D1281">
            <v>0</v>
          </cell>
        </row>
        <row r="1282">
          <cell r="C1282">
            <v>0</v>
          </cell>
          <cell r="D1282">
            <v>0</v>
          </cell>
        </row>
        <row r="1283">
          <cell r="C1283">
            <v>0</v>
          </cell>
          <cell r="D1283">
            <v>0</v>
          </cell>
        </row>
        <row r="1284">
          <cell r="C1284">
            <v>0</v>
          </cell>
          <cell r="D1284">
            <v>0</v>
          </cell>
        </row>
        <row r="1285">
          <cell r="C1285">
            <v>0</v>
          </cell>
          <cell r="D1285">
            <v>0</v>
          </cell>
        </row>
        <row r="1286">
          <cell r="C1286">
            <v>0</v>
          </cell>
          <cell r="D1286">
            <v>0</v>
          </cell>
        </row>
        <row r="1287">
          <cell r="C1287">
            <v>0</v>
          </cell>
          <cell r="D1287">
            <v>0</v>
          </cell>
        </row>
        <row r="1288">
          <cell r="C1288">
            <v>0</v>
          </cell>
          <cell r="D1288">
            <v>0</v>
          </cell>
        </row>
        <row r="1289">
          <cell r="C1289">
            <v>0</v>
          </cell>
          <cell r="D1289">
            <v>0</v>
          </cell>
        </row>
        <row r="1290">
          <cell r="C1290">
            <v>0</v>
          </cell>
          <cell r="D1290">
            <v>0</v>
          </cell>
        </row>
        <row r="1291">
          <cell r="C1291">
            <v>0</v>
          </cell>
          <cell r="D1291">
            <v>0</v>
          </cell>
        </row>
        <row r="1292">
          <cell r="C1292">
            <v>0</v>
          </cell>
          <cell r="D1292">
            <v>0</v>
          </cell>
        </row>
        <row r="1293">
          <cell r="C1293">
            <v>0</v>
          </cell>
          <cell r="D1293">
            <v>0</v>
          </cell>
        </row>
        <row r="1294">
          <cell r="C1294">
            <v>0</v>
          </cell>
          <cell r="D1294">
            <v>0</v>
          </cell>
        </row>
        <row r="1295">
          <cell r="C1295">
            <v>0</v>
          </cell>
          <cell r="D1295">
            <v>0</v>
          </cell>
        </row>
        <row r="1296">
          <cell r="C1296">
            <v>0</v>
          </cell>
          <cell r="D1296">
            <v>0</v>
          </cell>
        </row>
        <row r="1297">
          <cell r="C1297">
            <v>0</v>
          </cell>
          <cell r="D1297">
            <v>0</v>
          </cell>
        </row>
        <row r="1298">
          <cell r="C1298">
            <v>0</v>
          </cell>
          <cell r="D1298">
            <v>0</v>
          </cell>
        </row>
        <row r="1299">
          <cell r="C1299">
            <v>0</v>
          </cell>
          <cell r="D1299">
            <v>0</v>
          </cell>
        </row>
        <row r="1300">
          <cell r="C1300">
            <v>0</v>
          </cell>
          <cell r="D1300">
            <v>0</v>
          </cell>
        </row>
        <row r="1301">
          <cell r="C1301">
            <v>0</v>
          </cell>
          <cell r="D1301">
            <v>0</v>
          </cell>
        </row>
        <row r="1302">
          <cell r="C1302">
            <v>0</v>
          </cell>
          <cell r="D1302">
            <v>0</v>
          </cell>
        </row>
        <row r="1303">
          <cell r="C1303">
            <v>0</v>
          </cell>
          <cell r="D1303">
            <v>0</v>
          </cell>
        </row>
        <row r="1304">
          <cell r="C1304">
            <v>0</v>
          </cell>
          <cell r="D1304">
            <v>0</v>
          </cell>
        </row>
        <row r="1305">
          <cell r="C1305">
            <v>0</v>
          </cell>
          <cell r="D1305">
            <v>0</v>
          </cell>
        </row>
        <row r="1306">
          <cell r="C1306">
            <v>0</v>
          </cell>
          <cell r="D1306">
            <v>0</v>
          </cell>
        </row>
        <row r="1307">
          <cell r="C1307">
            <v>0</v>
          </cell>
          <cell r="D1307">
            <v>0</v>
          </cell>
        </row>
        <row r="1308">
          <cell r="C1308">
            <v>0</v>
          </cell>
          <cell r="D1308">
            <v>0</v>
          </cell>
        </row>
        <row r="1309">
          <cell r="C1309">
            <v>0</v>
          </cell>
          <cell r="D1309">
            <v>0</v>
          </cell>
        </row>
        <row r="1310">
          <cell r="C1310">
            <v>0</v>
          </cell>
          <cell r="D1310">
            <v>0</v>
          </cell>
        </row>
        <row r="1311">
          <cell r="C1311">
            <v>0</v>
          </cell>
          <cell r="D1311">
            <v>0</v>
          </cell>
        </row>
        <row r="1312">
          <cell r="C1312">
            <v>0</v>
          </cell>
          <cell r="D1312">
            <v>0</v>
          </cell>
        </row>
        <row r="1313">
          <cell r="C1313">
            <v>0</v>
          </cell>
          <cell r="D1313">
            <v>0</v>
          </cell>
        </row>
        <row r="1314">
          <cell r="C1314">
            <v>0</v>
          </cell>
          <cell r="D1314">
            <v>0</v>
          </cell>
        </row>
        <row r="1315">
          <cell r="C1315">
            <v>0</v>
          </cell>
          <cell r="D1315">
            <v>0</v>
          </cell>
        </row>
        <row r="1316">
          <cell r="C1316">
            <v>0</v>
          </cell>
          <cell r="D1316">
            <v>0</v>
          </cell>
        </row>
        <row r="1317">
          <cell r="C1317">
            <v>0</v>
          </cell>
          <cell r="D1317">
            <v>0</v>
          </cell>
        </row>
        <row r="1318">
          <cell r="C1318">
            <v>0</v>
          </cell>
          <cell r="D1318">
            <v>0</v>
          </cell>
        </row>
        <row r="1319">
          <cell r="C1319">
            <v>0</v>
          </cell>
          <cell r="D1319">
            <v>0</v>
          </cell>
        </row>
        <row r="1320">
          <cell r="C1320">
            <v>0</v>
          </cell>
          <cell r="D1320">
            <v>0</v>
          </cell>
        </row>
        <row r="1321">
          <cell r="C1321">
            <v>0</v>
          </cell>
          <cell r="D1321">
            <v>0</v>
          </cell>
        </row>
        <row r="1322">
          <cell r="C1322">
            <v>0</v>
          </cell>
          <cell r="D1322">
            <v>0</v>
          </cell>
        </row>
        <row r="1323">
          <cell r="C1323">
            <v>0</v>
          </cell>
          <cell r="D1323">
            <v>0</v>
          </cell>
        </row>
        <row r="1324">
          <cell r="C1324">
            <v>0</v>
          </cell>
          <cell r="D1324">
            <v>0</v>
          </cell>
        </row>
        <row r="1325">
          <cell r="C1325">
            <v>0</v>
          </cell>
          <cell r="D1325">
            <v>0</v>
          </cell>
        </row>
        <row r="1326">
          <cell r="C1326">
            <v>0</v>
          </cell>
          <cell r="D1326">
            <v>0</v>
          </cell>
        </row>
        <row r="1327">
          <cell r="C1327">
            <v>0</v>
          </cell>
          <cell r="D1327">
            <v>0</v>
          </cell>
        </row>
        <row r="1328">
          <cell r="C1328">
            <v>0</v>
          </cell>
          <cell r="D1328">
            <v>0</v>
          </cell>
        </row>
        <row r="1329">
          <cell r="C1329">
            <v>0</v>
          </cell>
          <cell r="D1329">
            <v>0</v>
          </cell>
        </row>
        <row r="1330">
          <cell r="C1330">
            <v>0</v>
          </cell>
          <cell r="D1330">
            <v>0</v>
          </cell>
        </row>
        <row r="1331">
          <cell r="C1331">
            <v>0</v>
          </cell>
          <cell r="D1331">
            <v>0</v>
          </cell>
        </row>
        <row r="1332">
          <cell r="C1332">
            <v>0</v>
          </cell>
          <cell r="D1332">
            <v>0</v>
          </cell>
        </row>
        <row r="1333">
          <cell r="C1333">
            <v>0</v>
          </cell>
          <cell r="D1333">
            <v>0</v>
          </cell>
        </row>
        <row r="1334">
          <cell r="C1334">
            <v>0</v>
          </cell>
          <cell r="D1334">
            <v>0</v>
          </cell>
        </row>
        <row r="1335">
          <cell r="C1335">
            <v>0</v>
          </cell>
          <cell r="D1335">
            <v>0</v>
          </cell>
        </row>
        <row r="1336">
          <cell r="C1336">
            <v>0</v>
          </cell>
          <cell r="D1336">
            <v>0</v>
          </cell>
        </row>
        <row r="1337">
          <cell r="C1337">
            <v>0</v>
          </cell>
          <cell r="D1337">
            <v>0</v>
          </cell>
        </row>
        <row r="1338">
          <cell r="C1338">
            <v>0</v>
          </cell>
          <cell r="D1338">
            <v>0</v>
          </cell>
        </row>
        <row r="1339">
          <cell r="C1339">
            <v>0</v>
          </cell>
          <cell r="D1339">
            <v>0</v>
          </cell>
        </row>
        <row r="1340">
          <cell r="C1340">
            <v>0</v>
          </cell>
          <cell r="D1340">
            <v>0</v>
          </cell>
        </row>
        <row r="1341">
          <cell r="C1341">
            <v>0</v>
          </cell>
          <cell r="D1341">
            <v>0</v>
          </cell>
        </row>
        <row r="1342">
          <cell r="C1342">
            <v>0</v>
          </cell>
          <cell r="D1342">
            <v>0</v>
          </cell>
        </row>
        <row r="1343">
          <cell r="C1343">
            <v>0</v>
          </cell>
          <cell r="D1343">
            <v>0</v>
          </cell>
        </row>
        <row r="1344">
          <cell r="C1344">
            <v>0</v>
          </cell>
          <cell r="D1344">
            <v>0</v>
          </cell>
        </row>
        <row r="1345">
          <cell r="C1345">
            <v>0</v>
          </cell>
          <cell r="D1345">
            <v>0</v>
          </cell>
        </row>
        <row r="1346">
          <cell r="C1346">
            <v>0</v>
          </cell>
          <cell r="D1346">
            <v>0</v>
          </cell>
        </row>
        <row r="1347">
          <cell r="C1347">
            <v>0</v>
          </cell>
          <cell r="D1347">
            <v>0</v>
          </cell>
        </row>
        <row r="1348">
          <cell r="C1348">
            <v>0</v>
          </cell>
          <cell r="D1348">
            <v>0</v>
          </cell>
        </row>
        <row r="1349">
          <cell r="C1349">
            <v>0</v>
          </cell>
          <cell r="D1349">
            <v>0</v>
          </cell>
        </row>
        <row r="1350">
          <cell r="C1350">
            <v>0</v>
          </cell>
          <cell r="D1350">
            <v>0</v>
          </cell>
        </row>
        <row r="1351">
          <cell r="C1351">
            <v>0</v>
          </cell>
          <cell r="D1351">
            <v>0</v>
          </cell>
        </row>
        <row r="1352">
          <cell r="C1352">
            <v>0</v>
          </cell>
          <cell r="D1352">
            <v>0</v>
          </cell>
        </row>
        <row r="1353">
          <cell r="C1353">
            <v>0</v>
          </cell>
          <cell r="D1353">
            <v>0</v>
          </cell>
        </row>
        <row r="1354">
          <cell r="C1354">
            <v>0</v>
          </cell>
          <cell r="D1354">
            <v>0</v>
          </cell>
        </row>
        <row r="1355">
          <cell r="C1355">
            <v>0</v>
          </cell>
          <cell r="D1355">
            <v>0</v>
          </cell>
        </row>
        <row r="1356">
          <cell r="C1356">
            <v>0</v>
          </cell>
          <cell r="D1356">
            <v>0</v>
          </cell>
        </row>
        <row r="1357">
          <cell r="C1357">
            <v>0</v>
          </cell>
          <cell r="D1357">
            <v>0</v>
          </cell>
        </row>
        <row r="1358">
          <cell r="C1358">
            <v>0</v>
          </cell>
          <cell r="D1358">
            <v>0</v>
          </cell>
        </row>
        <row r="1359">
          <cell r="C1359">
            <v>0</v>
          </cell>
          <cell r="D1359">
            <v>0</v>
          </cell>
        </row>
        <row r="1360">
          <cell r="C1360">
            <v>0</v>
          </cell>
          <cell r="D1360">
            <v>0</v>
          </cell>
        </row>
        <row r="1361">
          <cell r="C1361">
            <v>0</v>
          </cell>
          <cell r="D1361">
            <v>0</v>
          </cell>
        </row>
        <row r="1362">
          <cell r="C1362">
            <v>0</v>
          </cell>
          <cell r="D1362">
            <v>0</v>
          </cell>
        </row>
        <row r="1363">
          <cell r="C1363">
            <v>0</v>
          </cell>
          <cell r="D1363">
            <v>0</v>
          </cell>
        </row>
        <row r="1364">
          <cell r="C1364">
            <v>0</v>
          </cell>
          <cell r="D1364">
            <v>0</v>
          </cell>
        </row>
        <row r="1365">
          <cell r="C1365">
            <v>0</v>
          </cell>
          <cell r="D1365">
            <v>0</v>
          </cell>
        </row>
        <row r="1366">
          <cell r="C1366">
            <v>0</v>
          </cell>
          <cell r="D1366">
            <v>0</v>
          </cell>
        </row>
        <row r="1367">
          <cell r="C1367">
            <v>0</v>
          </cell>
          <cell r="D1367">
            <v>0</v>
          </cell>
        </row>
        <row r="1368">
          <cell r="C1368">
            <v>0</v>
          </cell>
          <cell r="D1368">
            <v>0</v>
          </cell>
        </row>
        <row r="1369">
          <cell r="C1369">
            <v>0</v>
          </cell>
          <cell r="D1369">
            <v>0</v>
          </cell>
        </row>
        <row r="1370">
          <cell r="C1370">
            <v>0</v>
          </cell>
          <cell r="D1370">
            <v>0</v>
          </cell>
        </row>
        <row r="1371">
          <cell r="C1371">
            <v>0</v>
          </cell>
          <cell r="D1371">
            <v>0</v>
          </cell>
        </row>
        <row r="1372">
          <cell r="C1372">
            <v>0</v>
          </cell>
          <cell r="D1372">
            <v>0</v>
          </cell>
        </row>
        <row r="1373">
          <cell r="C1373">
            <v>0</v>
          </cell>
          <cell r="D1373">
            <v>0</v>
          </cell>
        </row>
        <row r="1374">
          <cell r="C1374">
            <v>0</v>
          </cell>
          <cell r="D1374">
            <v>0</v>
          </cell>
        </row>
        <row r="1375">
          <cell r="C1375">
            <v>0</v>
          </cell>
          <cell r="D1375">
            <v>0</v>
          </cell>
        </row>
        <row r="1376">
          <cell r="C1376">
            <v>0</v>
          </cell>
          <cell r="D1376">
            <v>0</v>
          </cell>
        </row>
        <row r="1377">
          <cell r="C1377">
            <v>0</v>
          </cell>
          <cell r="D1377">
            <v>0</v>
          </cell>
        </row>
        <row r="1378">
          <cell r="C1378">
            <v>0</v>
          </cell>
          <cell r="D1378">
            <v>0</v>
          </cell>
        </row>
        <row r="1379">
          <cell r="C1379">
            <v>0</v>
          </cell>
          <cell r="D1379">
            <v>0</v>
          </cell>
        </row>
        <row r="1380">
          <cell r="C1380">
            <v>0</v>
          </cell>
          <cell r="D1380">
            <v>0</v>
          </cell>
        </row>
        <row r="1381">
          <cell r="C1381">
            <v>0</v>
          </cell>
          <cell r="D1381">
            <v>0</v>
          </cell>
        </row>
        <row r="1382">
          <cell r="C1382">
            <v>0</v>
          </cell>
          <cell r="D1382">
            <v>0</v>
          </cell>
        </row>
        <row r="1383">
          <cell r="C1383">
            <v>0</v>
          </cell>
          <cell r="D1383">
            <v>0</v>
          </cell>
        </row>
        <row r="1384">
          <cell r="C1384">
            <v>0</v>
          </cell>
          <cell r="D1384">
            <v>0</v>
          </cell>
        </row>
        <row r="1385">
          <cell r="C1385">
            <v>0</v>
          </cell>
          <cell r="D1385">
            <v>0</v>
          </cell>
        </row>
        <row r="1386">
          <cell r="C1386">
            <v>0</v>
          </cell>
          <cell r="D1386">
            <v>0</v>
          </cell>
        </row>
        <row r="1387">
          <cell r="C1387">
            <v>0</v>
          </cell>
          <cell r="D1387">
            <v>0</v>
          </cell>
        </row>
        <row r="1388">
          <cell r="C1388">
            <v>0</v>
          </cell>
          <cell r="D1388">
            <v>0</v>
          </cell>
        </row>
        <row r="1389">
          <cell r="C1389">
            <v>0</v>
          </cell>
          <cell r="D1389">
            <v>0</v>
          </cell>
        </row>
        <row r="1390">
          <cell r="C1390">
            <v>0</v>
          </cell>
          <cell r="D1390">
            <v>0</v>
          </cell>
        </row>
        <row r="1391">
          <cell r="C1391">
            <v>0</v>
          </cell>
          <cell r="D1391">
            <v>0</v>
          </cell>
        </row>
        <row r="1392">
          <cell r="C1392">
            <v>0</v>
          </cell>
          <cell r="D1392">
            <v>0</v>
          </cell>
        </row>
        <row r="1393">
          <cell r="C1393">
            <v>0</v>
          </cell>
          <cell r="D1393">
            <v>0</v>
          </cell>
        </row>
        <row r="1394">
          <cell r="C1394">
            <v>0</v>
          </cell>
          <cell r="D1394">
            <v>0</v>
          </cell>
        </row>
        <row r="1395">
          <cell r="C1395">
            <v>0</v>
          </cell>
          <cell r="D1395">
            <v>0</v>
          </cell>
        </row>
        <row r="1396">
          <cell r="C1396">
            <v>0</v>
          </cell>
          <cell r="D1396">
            <v>0</v>
          </cell>
        </row>
        <row r="1397">
          <cell r="C1397">
            <v>0</v>
          </cell>
          <cell r="D1397">
            <v>0</v>
          </cell>
        </row>
        <row r="1398">
          <cell r="C1398">
            <v>0</v>
          </cell>
          <cell r="D1398">
            <v>0</v>
          </cell>
        </row>
        <row r="1399">
          <cell r="C1399">
            <v>0</v>
          </cell>
          <cell r="D1399">
            <v>0</v>
          </cell>
        </row>
        <row r="1400">
          <cell r="C1400">
            <v>0</v>
          </cell>
          <cell r="D1400">
            <v>0</v>
          </cell>
        </row>
        <row r="1401">
          <cell r="C1401">
            <v>0</v>
          </cell>
          <cell r="D1401">
            <v>0</v>
          </cell>
        </row>
        <row r="1402">
          <cell r="C1402">
            <v>0</v>
          </cell>
          <cell r="D1402">
            <v>0</v>
          </cell>
        </row>
        <row r="1403">
          <cell r="C1403">
            <v>0</v>
          </cell>
          <cell r="D1403">
            <v>0</v>
          </cell>
        </row>
        <row r="1404">
          <cell r="C1404">
            <v>0</v>
          </cell>
          <cell r="D1404">
            <v>0</v>
          </cell>
        </row>
        <row r="1405">
          <cell r="C1405">
            <v>0</v>
          </cell>
          <cell r="D1405">
            <v>0</v>
          </cell>
        </row>
        <row r="1406">
          <cell r="C1406">
            <v>0</v>
          </cell>
          <cell r="D1406">
            <v>0</v>
          </cell>
        </row>
        <row r="1407">
          <cell r="C1407">
            <v>0</v>
          </cell>
          <cell r="D1407">
            <v>0</v>
          </cell>
        </row>
        <row r="1408">
          <cell r="C1408">
            <v>0</v>
          </cell>
          <cell r="D1408">
            <v>0</v>
          </cell>
        </row>
        <row r="1409">
          <cell r="C1409">
            <v>0</v>
          </cell>
          <cell r="D1409">
            <v>0</v>
          </cell>
        </row>
        <row r="1410">
          <cell r="C1410">
            <v>0</v>
          </cell>
          <cell r="D1410">
            <v>0</v>
          </cell>
        </row>
        <row r="1411">
          <cell r="C1411">
            <v>0</v>
          </cell>
          <cell r="D1411">
            <v>0</v>
          </cell>
        </row>
        <row r="1412">
          <cell r="C1412">
            <v>0</v>
          </cell>
          <cell r="D1412">
            <v>0</v>
          </cell>
        </row>
        <row r="1413">
          <cell r="C1413">
            <v>0</v>
          </cell>
          <cell r="D1413">
            <v>0</v>
          </cell>
        </row>
        <row r="1414">
          <cell r="C1414">
            <v>0</v>
          </cell>
          <cell r="D1414">
            <v>0</v>
          </cell>
        </row>
        <row r="1415">
          <cell r="C1415">
            <v>0</v>
          </cell>
          <cell r="D1415">
            <v>0</v>
          </cell>
        </row>
        <row r="1416">
          <cell r="C1416">
            <v>0</v>
          </cell>
          <cell r="D1416">
            <v>0</v>
          </cell>
        </row>
        <row r="1417">
          <cell r="C1417">
            <v>0</v>
          </cell>
          <cell r="D1417">
            <v>0</v>
          </cell>
        </row>
        <row r="1418">
          <cell r="C1418">
            <v>0</v>
          </cell>
          <cell r="D1418">
            <v>0</v>
          </cell>
        </row>
        <row r="1419">
          <cell r="C1419">
            <v>0</v>
          </cell>
          <cell r="D1419">
            <v>0</v>
          </cell>
        </row>
        <row r="1420">
          <cell r="C1420">
            <v>0</v>
          </cell>
          <cell r="D1420">
            <v>0</v>
          </cell>
        </row>
        <row r="1421">
          <cell r="C1421">
            <v>0</v>
          </cell>
          <cell r="D1421">
            <v>0</v>
          </cell>
        </row>
        <row r="1422">
          <cell r="C1422">
            <v>0</v>
          </cell>
          <cell r="D1422">
            <v>0</v>
          </cell>
        </row>
        <row r="1423">
          <cell r="C1423">
            <v>0</v>
          </cell>
          <cell r="D1423">
            <v>0</v>
          </cell>
        </row>
        <row r="1424">
          <cell r="C1424">
            <v>0</v>
          </cell>
          <cell r="D1424">
            <v>0</v>
          </cell>
        </row>
        <row r="1425">
          <cell r="C1425">
            <v>0</v>
          </cell>
          <cell r="D1425">
            <v>0</v>
          </cell>
        </row>
        <row r="1426">
          <cell r="C1426">
            <v>0</v>
          </cell>
          <cell r="D1426">
            <v>0</v>
          </cell>
        </row>
        <row r="1427">
          <cell r="C1427">
            <v>0</v>
          </cell>
          <cell r="D1427">
            <v>0</v>
          </cell>
        </row>
        <row r="1428">
          <cell r="C1428">
            <v>0</v>
          </cell>
          <cell r="D1428">
            <v>0</v>
          </cell>
        </row>
        <row r="1429">
          <cell r="C1429">
            <v>0</v>
          </cell>
          <cell r="D1429">
            <v>0</v>
          </cell>
        </row>
        <row r="1430">
          <cell r="C1430">
            <v>0</v>
          </cell>
          <cell r="D1430">
            <v>0</v>
          </cell>
        </row>
        <row r="1431">
          <cell r="C1431">
            <v>0</v>
          </cell>
          <cell r="D1431">
            <v>0</v>
          </cell>
        </row>
        <row r="1432">
          <cell r="C1432">
            <v>0</v>
          </cell>
          <cell r="D1432">
            <v>0</v>
          </cell>
        </row>
        <row r="1433">
          <cell r="C1433">
            <v>0</v>
          </cell>
          <cell r="D1433">
            <v>0</v>
          </cell>
        </row>
        <row r="1434">
          <cell r="C1434">
            <v>0</v>
          </cell>
          <cell r="D1434">
            <v>0</v>
          </cell>
        </row>
        <row r="1435">
          <cell r="C1435">
            <v>0</v>
          </cell>
          <cell r="D1435">
            <v>0</v>
          </cell>
        </row>
        <row r="1436">
          <cell r="C1436">
            <v>0</v>
          </cell>
          <cell r="D1436">
            <v>0</v>
          </cell>
        </row>
        <row r="1437">
          <cell r="C1437">
            <v>0</v>
          </cell>
          <cell r="D1437">
            <v>0</v>
          </cell>
        </row>
        <row r="1438">
          <cell r="C1438">
            <v>0</v>
          </cell>
          <cell r="D1438">
            <v>0</v>
          </cell>
        </row>
        <row r="1439">
          <cell r="C1439">
            <v>0</v>
          </cell>
          <cell r="D1439">
            <v>0</v>
          </cell>
        </row>
        <row r="1440">
          <cell r="C1440">
            <v>0</v>
          </cell>
          <cell r="D1440">
            <v>0</v>
          </cell>
        </row>
        <row r="1441">
          <cell r="C1441">
            <v>0</v>
          </cell>
          <cell r="D1441">
            <v>0</v>
          </cell>
        </row>
        <row r="1442">
          <cell r="C1442">
            <v>0</v>
          </cell>
          <cell r="D1442">
            <v>0</v>
          </cell>
        </row>
        <row r="1443">
          <cell r="C1443">
            <v>0</v>
          </cell>
          <cell r="D1443">
            <v>0</v>
          </cell>
        </row>
        <row r="1444">
          <cell r="C1444">
            <v>0</v>
          </cell>
          <cell r="D1444">
            <v>0</v>
          </cell>
        </row>
        <row r="1445">
          <cell r="C1445">
            <v>0</v>
          </cell>
          <cell r="D1445">
            <v>0</v>
          </cell>
        </row>
        <row r="1446">
          <cell r="C1446">
            <v>0</v>
          </cell>
          <cell r="D1446">
            <v>0</v>
          </cell>
        </row>
        <row r="1447">
          <cell r="C1447">
            <v>0</v>
          </cell>
          <cell r="D1447">
            <v>0</v>
          </cell>
        </row>
        <row r="1448">
          <cell r="C1448">
            <v>0</v>
          </cell>
          <cell r="D1448">
            <v>0</v>
          </cell>
        </row>
        <row r="1449">
          <cell r="C1449">
            <v>0</v>
          </cell>
          <cell r="D1449">
            <v>0</v>
          </cell>
        </row>
        <row r="1450">
          <cell r="C1450">
            <v>0</v>
          </cell>
          <cell r="D1450">
            <v>0</v>
          </cell>
        </row>
        <row r="1451">
          <cell r="C1451">
            <v>0</v>
          </cell>
          <cell r="D1451">
            <v>0</v>
          </cell>
        </row>
        <row r="1452">
          <cell r="C1452">
            <v>0</v>
          </cell>
          <cell r="D1452">
            <v>0</v>
          </cell>
        </row>
        <row r="1453">
          <cell r="C1453">
            <v>0</v>
          </cell>
          <cell r="D1453">
            <v>0</v>
          </cell>
        </row>
        <row r="1454">
          <cell r="C1454">
            <v>0</v>
          </cell>
          <cell r="D1454">
            <v>0</v>
          </cell>
        </row>
        <row r="1455">
          <cell r="C1455">
            <v>0</v>
          </cell>
          <cell r="D1455">
            <v>0</v>
          </cell>
        </row>
        <row r="1456">
          <cell r="C1456">
            <v>0</v>
          </cell>
          <cell r="D1456">
            <v>0</v>
          </cell>
        </row>
        <row r="1457">
          <cell r="C1457">
            <v>0</v>
          </cell>
          <cell r="D1457">
            <v>0</v>
          </cell>
        </row>
        <row r="1458">
          <cell r="C1458">
            <v>0</v>
          </cell>
          <cell r="D1458">
            <v>0</v>
          </cell>
        </row>
        <row r="1459">
          <cell r="C1459">
            <v>0</v>
          </cell>
          <cell r="D1459">
            <v>0</v>
          </cell>
        </row>
        <row r="1460">
          <cell r="C1460">
            <v>0</v>
          </cell>
          <cell r="D1460">
            <v>0</v>
          </cell>
        </row>
        <row r="1461">
          <cell r="C1461">
            <v>0</v>
          </cell>
          <cell r="D1461">
            <v>0</v>
          </cell>
        </row>
        <row r="1462">
          <cell r="C1462">
            <v>0</v>
          </cell>
          <cell r="D1462">
            <v>0</v>
          </cell>
        </row>
        <row r="1463">
          <cell r="C1463">
            <v>0</v>
          </cell>
          <cell r="D1463">
            <v>0</v>
          </cell>
        </row>
        <row r="1464">
          <cell r="C1464">
            <v>0</v>
          </cell>
          <cell r="D1464">
            <v>0</v>
          </cell>
        </row>
        <row r="1465">
          <cell r="C1465">
            <v>0</v>
          </cell>
          <cell r="D1465">
            <v>0</v>
          </cell>
        </row>
        <row r="1466">
          <cell r="C1466">
            <v>0</v>
          </cell>
          <cell r="D1466">
            <v>0</v>
          </cell>
        </row>
        <row r="1467">
          <cell r="C1467">
            <v>0</v>
          </cell>
          <cell r="D1467">
            <v>0</v>
          </cell>
        </row>
        <row r="1468">
          <cell r="C1468">
            <v>0</v>
          </cell>
          <cell r="D1468">
            <v>0</v>
          </cell>
        </row>
        <row r="1469">
          <cell r="C1469">
            <v>0</v>
          </cell>
          <cell r="D1469">
            <v>0</v>
          </cell>
        </row>
        <row r="1470">
          <cell r="C1470">
            <v>0</v>
          </cell>
          <cell r="D1470">
            <v>0</v>
          </cell>
        </row>
        <row r="1471">
          <cell r="C1471">
            <v>0</v>
          </cell>
          <cell r="D1471">
            <v>0</v>
          </cell>
        </row>
        <row r="1472">
          <cell r="C1472">
            <v>0</v>
          </cell>
          <cell r="D1472">
            <v>0</v>
          </cell>
        </row>
        <row r="1473">
          <cell r="C1473">
            <v>0</v>
          </cell>
          <cell r="D1473">
            <v>0</v>
          </cell>
        </row>
        <row r="1474">
          <cell r="C1474">
            <v>0</v>
          </cell>
          <cell r="D1474">
            <v>0</v>
          </cell>
        </row>
        <row r="1475">
          <cell r="C1475">
            <v>0</v>
          </cell>
          <cell r="D1475">
            <v>0</v>
          </cell>
        </row>
        <row r="1476">
          <cell r="C1476">
            <v>0</v>
          </cell>
          <cell r="D1476">
            <v>0</v>
          </cell>
        </row>
        <row r="1477">
          <cell r="C1477">
            <v>0</v>
          </cell>
          <cell r="D1477">
            <v>0</v>
          </cell>
        </row>
        <row r="1478">
          <cell r="C1478">
            <v>0</v>
          </cell>
          <cell r="D1478">
            <v>0</v>
          </cell>
        </row>
        <row r="1479">
          <cell r="C1479">
            <v>0</v>
          </cell>
          <cell r="D1479">
            <v>0</v>
          </cell>
        </row>
        <row r="1480">
          <cell r="C1480">
            <v>0</v>
          </cell>
          <cell r="D1480">
            <v>0</v>
          </cell>
        </row>
        <row r="1481">
          <cell r="C1481">
            <v>0</v>
          </cell>
          <cell r="D1481">
            <v>0</v>
          </cell>
        </row>
        <row r="1482">
          <cell r="C1482">
            <v>0</v>
          </cell>
          <cell r="D1482">
            <v>0</v>
          </cell>
        </row>
        <row r="1483">
          <cell r="C1483">
            <v>0</v>
          </cell>
          <cell r="D1483">
            <v>0</v>
          </cell>
        </row>
        <row r="1484">
          <cell r="C1484">
            <v>0</v>
          </cell>
          <cell r="D1484">
            <v>0</v>
          </cell>
        </row>
        <row r="1485">
          <cell r="C1485">
            <v>0</v>
          </cell>
          <cell r="D1485">
            <v>0</v>
          </cell>
        </row>
        <row r="1486">
          <cell r="C1486">
            <v>0</v>
          </cell>
          <cell r="D1486">
            <v>0</v>
          </cell>
        </row>
        <row r="1487">
          <cell r="C1487">
            <v>0</v>
          </cell>
          <cell r="D1487">
            <v>0</v>
          </cell>
        </row>
        <row r="1488">
          <cell r="C1488">
            <v>0</v>
          </cell>
          <cell r="D1488">
            <v>0</v>
          </cell>
        </row>
        <row r="1489">
          <cell r="C1489">
            <v>0</v>
          </cell>
          <cell r="D1489">
            <v>0</v>
          </cell>
        </row>
        <row r="1490">
          <cell r="C1490">
            <v>0</v>
          </cell>
          <cell r="D1490">
            <v>0</v>
          </cell>
        </row>
        <row r="1491">
          <cell r="C1491">
            <v>0</v>
          </cell>
          <cell r="D1491">
            <v>0</v>
          </cell>
        </row>
        <row r="1492">
          <cell r="C1492">
            <v>0</v>
          </cell>
          <cell r="D1492">
            <v>0</v>
          </cell>
        </row>
        <row r="1493">
          <cell r="C1493">
            <v>0</v>
          </cell>
          <cell r="D1493">
            <v>0</v>
          </cell>
        </row>
        <row r="1494">
          <cell r="C1494">
            <v>0</v>
          </cell>
          <cell r="D1494">
            <v>0</v>
          </cell>
        </row>
        <row r="1495">
          <cell r="C1495">
            <v>0</v>
          </cell>
          <cell r="D1495">
            <v>0</v>
          </cell>
        </row>
        <row r="1496">
          <cell r="C1496">
            <v>0</v>
          </cell>
          <cell r="D1496">
            <v>0</v>
          </cell>
        </row>
        <row r="1497">
          <cell r="C1497">
            <v>0</v>
          </cell>
          <cell r="D1497">
            <v>0</v>
          </cell>
        </row>
        <row r="1498">
          <cell r="C1498">
            <v>0</v>
          </cell>
          <cell r="D1498">
            <v>0</v>
          </cell>
        </row>
        <row r="1499">
          <cell r="C1499">
            <v>0</v>
          </cell>
          <cell r="D1499">
            <v>0</v>
          </cell>
        </row>
        <row r="1500">
          <cell r="C1500">
            <v>0</v>
          </cell>
          <cell r="D1500">
            <v>0</v>
          </cell>
        </row>
        <row r="1501">
          <cell r="C1501">
            <v>0</v>
          </cell>
          <cell r="D1501">
            <v>0</v>
          </cell>
        </row>
        <row r="1502">
          <cell r="C1502">
            <v>0</v>
          </cell>
          <cell r="D1502">
            <v>0</v>
          </cell>
        </row>
        <row r="1503">
          <cell r="C1503">
            <v>0</v>
          </cell>
          <cell r="D1503">
            <v>0</v>
          </cell>
        </row>
        <row r="1504">
          <cell r="C1504">
            <v>0</v>
          </cell>
          <cell r="D1504">
            <v>0</v>
          </cell>
        </row>
        <row r="1505">
          <cell r="C1505">
            <v>0</v>
          </cell>
          <cell r="D1505">
            <v>0</v>
          </cell>
        </row>
        <row r="1506">
          <cell r="C1506">
            <v>0</v>
          </cell>
          <cell r="D1506">
            <v>0</v>
          </cell>
        </row>
        <row r="1507">
          <cell r="C1507">
            <v>0</v>
          </cell>
          <cell r="D1507">
            <v>0</v>
          </cell>
        </row>
        <row r="1508">
          <cell r="C1508">
            <v>0</v>
          </cell>
          <cell r="D1508">
            <v>0</v>
          </cell>
        </row>
        <row r="1509">
          <cell r="C1509">
            <v>0</v>
          </cell>
          <cell r="D1509">
            <v>0</v>
          </cell>
        </row>
        <row r="1510">
          <cell r="C1510">
            <v>0</v>
          </cell>
          <cell r="D1510">
            <v>0</v>
          </cell>
        </row>
        <row r="1511">
          <cell r="C1511">
            <v>0</v>
          </cell>
          <cell r="D1511">
            <v>0</v>
          </cell>
        </row>
        <row r="1512">
          <cell r="C1512">
            <v>0</v>
          </cell>
          <cell r="D1512">
            <v>0</v>
          </cell>
        </row>
        <row r="1513">
          <cell r="C1513">
            <v>0</v>
          </cell>
          <cell r="D1513">
            <v>0</v>
          </cell>
        </row>
        <row r="1514">
          <cell r="C1514">
            <v>0</v>
          </cell>
          <cell r="D1514">
            <v>0</v>
          </cell>
        </row>
        <row r="1515">
          <cell r="C1515">
            <v>0</v>
          </cell>
          <cell r="D1515">
            <v>0</v>
          </cell>
        </row>
        <row r="1516">
          <cell r="C1516">
            <v>0</v>
          </cell>
          <cell r="D1516">
            <v>0</v>
          </cell>
        </row>
        <row r="1517">
          <cell r="C1517">
            <v>0</v>
          </cell>
          <cell r="D1517">
            <v>0</v>
          </cell>
        </row>
        <row r="1518">
          <cell r="C1518">
            <v>0</v>
          </cell>
          <cell r="D1518">
            <v>0</v>
          </cell>
        </row>
        <row r="1519">
          <cell r="C1519">
            <v>0</v>
          </cell>
          <cell r="D1519">
            <v>0</v>
          </cell>
        </row>
        <row r="1520">
          <cell r="C1520">
            <v>0</v>
          </cell>
          <cell r="D1520">
            <v>0</v>
          </cell>
        </row>
        <row r="1521">
          <cell r="C1521">
            <v>0</v>
          </cell>
          <cell r="D1521">
            <v>0</v>
          </cell>
        </row>
        <row r="1522">
          <cell r="C1522">
            <v>0</v>
          </cell>
          <cell r="D1522">
            <v>0</v>
          </cell>
        </row>
        <row r="1523">
          <cell r="C1523">
            <v>0</v>
          </cell>
          <cell r="D1523">
            <v>0</v>
          </cell>
        </row>
        <row r="1524">
          <cell r="C1524">
            <v>0</v>
          </cell>
          <cell r="D1524">
            <v>0</v>
          </cell>
        </row>
        <row r="1525">
          <cell r="C1525">
            <v>0</v>
          </cell>
          <cell r="D1525">
            <v>0</v>
          </cell>
        </row>
        <row r="1526">
          <cell r="C1526">
            <v>0</v>
          </cell>
          <cell r="D1526">
            <v>0</v>
          </cell>
        </row>
        <row r="1527">
          <cell r="C1527">
            <v>0</v>
          </cell>
          <cell r="D1527">
            <v>0</v>
          </cell>
        </row>
        <row r="1528">
          <cell r="C1528">
            <v>0</v>
          </cell>
          <cell r="D1528">
            <v>0</v>
          </cell>
        </row>
        <row r="1529">
          <cell r="C1529">
            <v>0</v>
          </cell>
          <cell r="D1529">
            <v>0</v>
          </cell>
        </row>
        <row r="1530">
          <cell r="C1530">
            <v>0</v>
          </cell>
          <cell r="D1530">
            <v>0</v>
          </cell>
        </row>
        <row r="1531">
          <cell r="C1531">
            <v>0</v>
          </cell>
          <cell r="D1531">
            <v>0</v>
          </cell>
        </row>
        <row r="1532">
          <cell r="C1532">
            <v>0</v>
          </cell>
          <cell r="D1532">
            <v>0</v>
          </cell>
        </row>
        <row r="1533">
          <cell r="C1533">
            <v>0</v>
          </cell>
          <cell r="D1533">
            <v>0</v>
          </cell>
        </row>
        <row r="1534">
          <cell r="C1534">
            <v>0</v>
          </cell>
          <cell r="D1534">
            <v>0</v>
          </cell>
        </row>
        <row r="1535">
          <cell r="C1535">
            <v>0</v>
          </cell>
          <cell r="D1535">
            <v>0</v>
          </cell>
        </row>
        <row r="1536">
          <cell r="C1536">
            <v>0</v>
          </cell>
          <cell r="D1536">
            <v>0</v>
          </cell>
        </row>
        <row r="1537">
          <cell r="C1537">
            <v>0</v>
          </cell>
          <cell r="D1537">
            <v>0</v>
          </cell>
        </row>
        <row r="1538">
          <cell r="C1538">
            <v>0</v>
          </cell>
          <cell r="D1538">
            <v>0</v>
          </cell>
        </row>
        <row r="1539">
          <cell r="C1539">
            <v>0</v>
          </cell>
          <cell r="D1539">
            <v>0</v>
          </cell>
        </row>
        <row r="1540">
          <cell r="C1540">
            <v>0</v>
          </cell>
          <cell r="D1540">
            <v>0</v>
          </cell>
        </row>
        <row r="1541">
          <cell r="C1541">
            <v>0</v>
          </cell>
          <cell r="D1541">
            <v>0</v>
          </cell>
        </row>
        <row r="1542">
          <cell r="C1542">
            <v>0</v>
          </cell>
          <cell r="D1542">
            <v>0</v>
          </cell>
        </row>
        <row r="1543">
          <cell r="C1543">
            <v>0</v>
          </cell>
          <cell r="D1543">
            <v>0</v>
          </cell>
        </row>
        <row r="1544">
          <cell r="C1544">
            <v>0</v>
          </cell>
          <cell r="D1544">
            <v>0</v>
          </cell>
        </row>
        <row r="1545">
          <cell r="C1545">
            <v>0</v>
          </cell>
          <cell r="D1545">
            <v>0</v>
          </cell>
        </row>
        <row r="1546">
          <cell r="C1546">
            <v>0</v>
          </cell>
          <cell r="D1546">
            <v>0</v>
          </cell>
        </row>
        <row r="1547">
          <cell r="C1547">
            <v>0</v>
          </cell>
          <cell r="D1547">
            <v>0</v>
          </cell>
        </row>
        <row r="1548">
          <cell r="C1548">
            <v>0</v>
          </cell>
          <cell r="D1548">
            <v>0</v>
          </cell>
        </row>
        <row r="1549">
          <cell r="C1549">
            <v>0</v>
          </cell>
          <cell r="D1549">
            <v>0</v>
          </cell>
        </row>
        <row r="1550">
          <cell r="C1550">
            <v>0</v>
          </cell>
          <cell r="D1550">
            <v>0</v>
          </cell>
        </row>
        <row r="1551">
          <cell r="C1551">
            <v>0</v>
          </cell>
          <cell r="D1551">
            <v>0</v>
          </cell>
        </row>
        <row r="1552">
          <cell r="C1552">
            <v>0</v>
          </cell>
          <cell r="D1552">
            <v>0</v>
          </cell>
        </row>
        <row r="1553">
          <cell r="C1553">
            <v>0</v>
          </cell>
          <cell r="D1553">
            <v>0</v>
          </cell>
        </row>
        <row r="1554">
          <cell r="C1554">
            <v>0</v>
          </cell>
          <cell r="D1554">
            <v>0</v>
          </cell>
        </row>
        <row r="1555">
          <cell r="C1555">
            <v>0</v>
          </cell>
          <cell r="D1555">
            <v>0</v>
          </cell>
        </row>
        <row r="1556">
          <cell r="C1556">
            <v>0</v>
          </cell>
          <cell r="D1556">
            <v>0</v>
          </cell>
        </row>
        <row r="1557">
          <cell r="C1557">
            <v>0</v>
          </cell>
          <cell r="D1557">
            <v>0</v>
          </cell>
        </row>
        <row r="1558">
          <cell r="C1558">
            <v>0</v>
          </cell>
          <cell r="D1558">
            <v>0</v>
          </cell>
        </row>
        <row r="1559">
          <cell r="C1559">
            <v>0</v>
          </cell>
          <cell r="D1559">
            <v>0</v>
          </cell>
        </row>
        <row r="1560">
          <cell r="C1560">
            <v>0</v>
          </cell>
          <cell r="D1560">
            <v>0</v>
          </cell>
        </row>
        <row r="1561">
          <cell r="C1561">
            <v>0</v>
          </cell>
          <cell r="D1561">
            <v>0</v>
          </cell>
        </row>
        <row r="1562">
          <cell r="C1562">
            <v>0</v>
          </cell>
          <cell r="D1562">
            <v>0</v>
          </cell>
        </row>
        <row r="1563">
          <cell r="C1563">
            <v>0</v>
          </cell>
          <cell r="D1563">
            <v>0</v>
          </cell>
        </row>
        <row r="1564">
          <cell r="C1564">
            <v>0</v>
          </cell>
          <cell r="D1564">
            <v>0</v>
          </cell>
        </row>
        <row r="1565">
          <cell r="C1565">
            <v>0</v>
          </cell>
          <cell r="D1565">
            <v>0</v>
          </cell>
        </row>
        <row r="1566">
          <cell r="C1566">
            <v>0</v>
          </cell>
          <cell r="D1566">
            <v>0</v>
          </cell>
        </row>
        <row r="1567">
          <cell r="C1567">
            <v>0</v>
          </cell>
          <cell r="D1567">
            <v>0</v>
          </cell>
        </row>
        <row r="1568">
          <cell r="C1568">
            <v>0</v>
          </cell>
          <cell r="D1568">
            <v>0</v>
          </cell>
        </row>
        <row r="1569">
          <cell r="C1569">
            <v>0</v>
          </cell>
          <cell r="D1569">
            <v>0</v>
          </cell>
        </row>
        <row r="1570">
          <cell r="C1570">
            <v>0</v>
          </cell>
          <cell r="D1570">
            <v>0</v>
          </cell>
        </row>
        <row r="1571">
          <cell r="C1571">
            <v>0</v>
          </cell>
          <cell r="D1571">
            <v>0</v>
          </cell>
        </row>
        <row r="1572">
          <cell r="C1572">
            <v>0</v>
          </cell>
          <cell r="D1572">
            <v>0</v>
          </cell>
        </row>
        <row r="1573">
          <cell r="C1573">
            <v>0</v>
          </cell>
          <cell r="D1573">
            <v>0</v>
          </cell>
        </row>
        <row r="1574">
          <cell r="C1574">
            <v>0</v>
          </cell>
          <cell r="D1574">
            <v>0</v>
          </cell>
        </row>
        <row r="1575">
          <cell r="C1575">
            <v>0</v>
          </cell>
          <cell r="D1575">
            <v>0</v>
          </cell>
        </row>
        <row r="1576">
          <cell r="C1576">
            <v>0</v>
          </cell>
          <cell r="D1576">
            <v>0</v>
          </cell>
        </row>
        <row r="1577">
          <cell r="C1577">
            <v>0</v>
          </cell>
          <cell r="D1577">
            <v>0</v>
          </cell>
        </row>
        <row r="1578">
          <cell r="C1578">
            <v>0</v>
          </cell>
          <cell r="D1578">
            <v>0</v>
          </cell>
        </row>
        <row r="1579">
          <cell r="C1579">
            <v>0</v>
          </cell>
          <cell r="D1579">
            <v>0</v>
          </cell>
        </row>
        <row r="1580">
          <cell r="C1580">
            <v>0</v>
          </cell>
          <cell r="D1580">
            <v>0</v>
          </cell>
        </row>
        <row r="1581">
          <cell r="C1581">
            <v>0</v>
          </cell>
          <cell r="D1581">
            <v>0</v>
          </cell>
        </row>
        <row r="1582">
          <cell r="C1582">
            <v>0</v>
          </cell>
          <cell r="D1582">
            <v>0</v>
          </cell>
        </row>
        <row r="1583">
          <cell r="C1583">
            <v>0</v>
          </cell>
          <cell r="D1583">
            <v>0</v>
          </cell>
        </row>
        <row r="1584">
          <cell r="C1584">
            <v>0</v>
          </cell>
          <cell r="D1584">
            <v>0</v>
          </cell>
        </row>
        <row r="1585">
          <cell r="C1585">
            <v>0</v>
          </cell>
          <cell r="D1585">
            <v>0</v>
          </cell>
        </row>
        <row r="1586">
          <cell r="C1586">
            <v>0</v>
          </cell>
          <cell r="D1586">
            <v>0</v>
          </cell>
        </row>
        <row r="1587">
          <cell r="C1587">
            <v>0</v>
          </cell>
          <cell r="D1587">
            <v>0</v>
          </cell>
        </row>
        <row r="1588">
          <cell r="C1588">
            <v>0</v>
          </cell>
          <cell r="D1588">
            <v>0</v>
          </cell>
        </row>
        <row r="1589">
          <cell r="C1589">
            <v>0</v>
          </cell>
          <cell r="D1589">
            <v>0</v>
          </cell>
        </row>
        <row r="1590">
          <cell r="C1590">
            <v>0</v>
          </cell>
          <cell r="D1590">
            <v>0</v>
          </cell>
        </row>
        <row r="1591">
          <cell r="C1591">
            <v>0</v>
          </cell>
          <cell r="D1591">
            <v>0</v>
          </cell>
        </row>
        <row r="1592">
          <cell r="C1592">
            <v>0</v>
          </cell>
          <cell r="D1592">
            <v>0</v>
          </cell>
        </row>
        <row r="1593">
          <cell r="C1593">
            <v>0</v>
          </cell>
          <cell r="D1593">
            <v>0</v>
          </cell>
        </row>
        <row r="1594">
          <cell r="C1594">
            <v>0</v>
          </cell>
          <cell r="D1594">
            <v>0</v>
          </cell>
        </row>
        <row r="1595">
          <cell r="C1595">
            <v>0</v>
          </cell>
          <cell r="D1595">
            <v>0</v>
          </cell>
        </row>
        <row r="1596">
          <cell r="C1596">
            <v>0</v>
          </cell>
          <cell r="D1596">
            <v>0</v>
          </cell>
        </row>
        <row r="1597">
          <cell r="C1597">
            <v>0</v>
          </cell>
          <cell r="D1597">
            <v>0</v>
          </cell>
        </row>
        <row r="1598">
          <cell r="C1598">
            <v>0</v>
          </cell>
          <cell r="D1598">
            <v>0</v>
          </cell>
        </row>
        <row r="1599">
          <cell r="C1599">
            <v>0</v>
          </cell>
          <cell r="D1599">
            <v>0</v>
          </cell>
        </row>
        <row r="1600">
          <cell r="C1600">
            <v>0</v>
          </cell>
          <cell r="D1600">
            <v>0</v>
          </cell>
        </row>
        <row r="1601">
          <cell r="C1601">
            <v>0</v>
          </cell>
          <cell r="D1601">
            <v>0</v>
          </cell>
        </row>
        <row r="1602">
          <cell r="C1602">
            <v>0</v>
          </cell>
          <cell r="D1602">
            <v>0</v>
          </cell>
        </row>
        <row r="1603">
          <cell r="C1603">
            <v>0</v>
          </cell>
          <cell r="D1603">
            <v>0</v>
          </cell>
        </row>
        <row r="1604">
          <cell r="C1604">
            <v>0</v>
          </cell>
          <cell r="D1604">
            <v>0</v>
          </cell>
        </row>
        <row r="1605">
          <cell r="C1605">
            <v>0</v>
          </cell>
          <cell r="D1605">
            <v>0</v>
          </cell>
        </row>
        <row r="1606">
          <cell r="C1606">
            <v>0</v>
          </cell>
          <cell r="D1606">
            <v>0</v>
          </cell>
        </row>
        <row r="1607">
          <cell r="C1607">
            <v>0</v>
          </cell>
          <cell r="D1607">
            <v>0</v>
          </cell>
        </row>
        <row r="1608">
          <cell r="C1608">
            <v>0</v>
          </cell>
          <cell r="D1608">
            <v>0</v>
          </cell>
        </row>
        <row r="1609">
          <cell r="C1609">
            <v>0</v>
          </cell>
          <cell r="D1609">
            <v>0</v>
          </cell>
        </row>
        <row r="1610">
          <cell r="C1610">
            <v>0</v>
          </cell>
          <cell r="D1610">
            <v>0</v>
          </cell>
        </row>
        <row r="1611">
          <cell r="C1611">
            <v>0</v>
          </cell>
          <cell r="D1611">
            <v>0</v>
          </cell>
        </row>
        <row r="1612">
          <cell r="C1612">
            <v>0</v>
          </cell>
          <cell r="D1612">
            <v>0</v>
          </cell>
        </row>
        <row r="1613">
          <cell r="C1613">
            <v>0</v>
          </cell>
          <cell r="D1613">
            <v>0</v>
          </cell>
        </row>
        <row r="1614">
          <cell r="C1614">
            <v>0</v>
          </cell>
          <cell r="D1614">
            <v>0</v>
          </cell>
        </row>
        <row r="1615">
          <cell r="C1615">
            <v>0</v>
          </cell>
          <cell r="D1615">
            <v>0</v>
          </cell>
        </row>
        <row r="1616">
          <cell r="C1616">
            <v>0</v>
          </cell>
          <cell r="D1616">
            <v>0</v>
          </cell>
        </row>
        <row r="1617">
          <cell r="C1617">
            <v>0</v>
          </cell>
          <cell r="D1617">
            <v>0</v>
          </cell>
        </row>
        <row r="1618">
          <cell r="C1618">
            <v>0</v>
          </cell>
          <cell r="D1618">
            <v>0</v>
          </cell>
        </row>
        <row r="1619">
          <cell r="C1619">
            <v>0</v>
          </cell>
          <cell r="D1619">
            <v>0</v>
          </cell>
        </row>
        <row r="1620">
          <cell r="C1620">
            <v>0</v>
          </cell>
          <cell r="D1620">
            <v>0</v>
          </cell>
        </row>
        <row r="1621">
          <cell r="C1621">
            <v>0</v>
          </cell>
          <cell r="D1621">
            <v>0</v>
          </cell>
        </row>
        <row r="1622">
          <cell r="C1622">
            <v>0</v>
          </cell>
          <cell r="D1622">
            <v>0</v>
          </cell>
        </row>
        <row r="1623">
          <cell r="C1623">
            <v>0</v>
          </cell>
          <cell r="D1623">
            <v>0</v>
          </cell>
        </row>
        <row r="1624">
          <cell r="C1624">
            <v>0</v>
          </cell>
          <cell r="D1624">
            <v>0</v>
          </cell>
        </row>
        <row r="1625">
          <cell r="C1625">
            <v>0</v>
          </cell>
          <cell r="D1625">
            <v>0</v>
          </cell>
        </row>
        <row r="1626">
          <cell r="C1626">
            <v>0</v>
          </cell>
          <cell r="D1626">
            <v>0</v>
          </cell>
        </row>
        <row r="1627">
          <cell r="C1627">
            <v>0</v>
          </cell>
          <cell r="D1627">
            <v>0</v>
          </cell>
        </row>
        <row r="1628">
          <cell r="C1628">
            <v>0</v>
          </cell>
          <cell r="D1628">
            <v>0</v>
          </cell>
        </row>
        <row r="1629">
          <cell r="C1629">
            <v>0</v>
          </cell>
          <cell r="D1629">
            <v>0</v>
          </cell>
        </row>
        <row r="1630">
          <cell r="C1630">
            <v>0</v>
          </cell>
          <cell r="D1630">
            <v>0</v>
          </cell>
        </row>
        <row r="1631">
          <cell r="C1631">
            <v>0</v>
          </cell>
          <cell r="D1631">
            <v>0</v>
          </cell>
        </row>
        <row r="1632">
          <cell r="C1632">
            <v>0</v>
          </cell>
          <cell r="D1632">
            <v>0</v>
          </cell>
        </row>
        <row r="1633">
          <cell r="C1633">
            <v>0</v>
          </cell>
          <cell r="D1633">
            <v>0</v>
          </cell>
        </row>
        <row r="1634">
          <cell r="C1634">
            <v>0</v>
          </cell>
          <cell r="D1634">
            <v>0</v>
          </cell>
        </row>
        <row r="1635">
          <cell r="C1635">
            <v>0</v>
          </cell>
          <cell r="D1635">
            <v>0</v>
          </cell>
        </row>
        <row r="1636">
          <cell r="C1636">
            <v>0</v>
          </cell>
          <cell r="D1636">
            <v>0</v>
          </cell>
        </row>
        <row r="1637">
          <cell r="C1637">
            <v>0</v>
          </cell>
          <cell r="D1637">
            <v>0</v>
          </cell>
        </row>
        <row r="1638">
          <cell r="C1638">
            <v>0</v>
          </cell>
          <cell r="D1638">
            <v>0</v>
          </cell>
        </row>
        <row r="1639">
          <cell r="C1639">
            <v>0</v>
          </cell>
          <cell r="D1639">
            <v>0</v>
          </cell>
        </row>
        <row r="1640">
          <cell r="C1640">
            <v>0</v>
          </cell>
          <cell r="D1640">
            <v>0</v>
          </cell>
        </row>
        <row r="1641">
          <cell r="C1641">
            <v>0</v>
          </cell>
          <cell r="D1641">
            <v>0</v>
          </cell>
        </row>
        <row r="1642">
          <cell r="C1642">
            <v>0</v>
          </cell>
          <cell r="D1642">
            <v>0</v>
          </cell>
        </row>
        <row r="1643">
          <cell r="C1643">
            <v>0</v>
          </cell>
          <cell r="D1643">
            <v>0</v>
          </cell>
        </row>
        <row r="1644">
          <cell r="C1644">
            <v>0</v>
          </cell>
          <cell r="D1644">
            <v>0</v>
          </cell>
        </row>
        <row r="1645">
          <cell r="C1645">
            <v>0</v>
          </cell>
          <cell r="D1645">
            <v>0</v>
          </cell>
        </row>
        <row r="1646">
          <cell r="C1646">
            <v>0</v>
          </cell>
          <cell r="D1646">
            <v>0</v>
          </cell>
        </row>
        <row r="1647">
          <cell r="C1647">
            <v>0</v>
          </cell>
          <cell r="D1647">
            <v>0</v>
          </cell>
        </row>
        <row r="1648">
          <cell r="C1648">
            <v>0</v>
          </cell>
          <cell r="D1648">
            <v>0</v>
          </cell>
        </row>
        <row r="1649">
          <cell r="C1649">
            <v>0</v>
          </cell>
          <cell r="D1649">
            <v>0</v>
          </cell>
        </row>
        <row r="1650">
          <cell r="C1650">
            <v>0</v>
          </cell>
          <cell r="D1650">
            <v>0</v>
          </cell>
        </row>
        <row r="1651">
          <cell r="C1651">
            <v>0</v>
          </cell>
          <cell r="D1651">
            <v>0</v>
          </cell>
        </row>
        <row r="1652">
          <cell r="C1652">
            <v>0</v>
          </cell>
          <cell r="D1652">
            <v>0</v>
          </cell>
        </row>
        <row r="1653">
          <cell r="C1653">
            <v>0</v>
          </cell>
          <cell r="D1653">
            <v>0</v>
          </cell>
        </row>
        <row r="1654">
          <cell r="C1654">
            <v>0</v>
          </cell>
          <cell r="D1654">
            <v>0</v>
          </cell>
        </row>
        <row r="1655">
          <cell r="C1655">
            <v>0</v>
          </cell>
          <cell r="D1655">
            <v>0</v>
          </cell>
        </row>
        <row r="1656">
          <cell r="C1656">
            <v>0</v>
          </cell>
          <cell r="D1656">
            <v>0</v>
          </cell>
        </row>
        <row r="1657">
          <cell r="C1657">
            <v>0</v>
          </cell>
          <cell r="D1657">
            <v>0</v>
          </cell>
        </row>
        <row r="1658">
          <cell r="C1658">
            <v>0</v>
          </cell>
          <cell r="D1658">
            <v>0</v>
          </cell>
        </row>
        <row r="1659">
          <cell r="C1659">
            <v>0</v>
          </cell>
          <cell r="D1659">
            <v>0</v>
          </cell>
        </row>
        <row r="1660">
          <cell r="C1660">
            <v>0</v>
          </cell>
          <cell r="D1660">
            <v>0</v>
          </cell>
        </row>
        <row r="1661">
          <cell r="C1661">
            <v>0</v>
          </cell>
          <cell r="D1661">
            <v>0</v>
          </cell>
        </row>
        <row r="1662">
          <cell r="C1662">
            <v>0</v>
          </cell>
          <cell r="D1662">
            <v>0</v>
          </cell>
        </row>
        <row r="1663">
          <cell r="C1663">
            <v>0</v>
          </cell>
          <cell r="D1663">
            <v>0</v>
          </cell>
        </row>
        <row r="1664">
          <cell r="C1664">
            <v>0</v>
          </cell>
          <cell r="D1664">
            <v>0</v>
          </cell>
        </row>
        <row r="1665">
          <cell r="C1665">
            <v>0</v>
          </cell>
          <cell r="D1665">
            <v>0</v>
          </cell>
        </row>
        <row r="1666">
          <cell r="C1666">
            <v>0</v>
          </cell>
          <cell r="D1666">
            <v>0</v>
          </cell>
        </row>
        <row r="1667">
          <cell r="C1667">
            <v>0</v>
          </cell>
          <cell r="D1667">
            <v>0</v>
          </cell>
        </row>
        <row r="1668">
          <cell r="C1668">
            <v>0</v>
          </cell>
          <cell r="D1668">
            <v>0</v>
          </cell>
        </row>
        <row r="1669">
          <cell r="C1669">
            <v>0</v>
          </cell>
          <cell r="D1669">
            <v>0</v>
          </cell>
        </row>
        <row r="1670">
          <cell r="C1670">
            <v>0</v>
          </cell>
          <cell r="D1670">
            <v>0</v>
          </cell>
        </row>
        <row r="1671">
          <cell r="C1671">
            <v>0</v>
          </cell>
          <cell r="D1671">
            <v>0</v>
          </cell>
        </row>
        <row r="1672">
          <cell r="C1672">
            <v>0</v>
          </cell>
          <cell r="D1672">
            <v>0</v>
          </cell>
        </row>
        <row r="1673">
          <cell r="C1673">
            <v>0</v>
          </cell>
          <cell r="D1673">
            <v>0</v>
          </cell>
        </row>
        <row r="1674">
          <cell r="C1674">
            <v>0</v>
          </cell>
          <cell r="D1674">
            <v>0</v>
          </cell>
        </row>
        <row r="1675">
          <cell r="C1675">
            <v>0</v>
          </cell>
          <cell r="D1675">
            <v>0</v>
          </cell>
        </row>
        <row r="1676">
          <cell r="C1676">
            <v>0</v>
          </cell>
          <cell r="D1676">
            <v>0</v>
          </cell>
        </row>
        <row r="1677">
          <cell r="C1677">
            <v>0</v>
          </cell>
          <cell r="D1677">
            <v>0</v>
          </cell>
        </row>
        <row r="1678">
          <cell r="C1678">
            <v>0</v>
          </cell>
          <cell r="D1678">
            <v>0</v>
          </cell>
        </row>
        <row r="1679">
          <cell r="C1679">
            <v>0</v>
          </cell>
          <cell r="D1679">
            <v>0</v>
          </cell>
        </row>
        <row r="1680">
          <cell r="C1680">
            <v>0</v>
          </cell>
          <cell r="D1680">
            <v>0</v>
          </cell>
        </row>
        <row r="1681">
          <cell r="C1681">
            <v>0</v>
          </cell>
          <cell r="D1681">
            <v>0</v>
          </cell>
        </row>
        <row r="1682">
          <cell r="C1682">
            <v>0</v>
          </cell>
          <cell r="D1682">
            <v>0</v>
          </cell>
        </row>
        <row r="1683">
          <cell r="C1683">
            <v>0</v>
          </cell>
          <cell r="D1683">
            <v>0</v>
          </cell>
        </row>
        <row r="1684">
          <cell r="C1684">
            <v>0</v>
          </cell>
          <cell r="D1684">
            <v>0</v>
          </cell>
        </row>
        <row r="1685">
          <cell r="C1685">
            <v>0</v>
          </cell>
          <cell r="D1685">
            <v>0</v>
          </cell>
        </row>
        <row r="1686">
          <cell r="C1686">
            <v>0</v>
          </cell>
          <cell r="D1686">
            <v>0</v>
          </cell>
        </row>
        <row r="1687">
          <cell r="C1687">
            <v>0</v>
          </cell>
          <cell r="D1687">
            <v>0</v>
          </cell>
        </row>
        <row r="1688">
          <cell r="C1688">
            <v>0</v>
          </cell>
          <cell r="D1688">
            <v>0</v>
          </cell>
        </row>
        <row r="1689">
          <cell r="C1689">
            <v>0</v>
          </cell>
          <cell r="D1689">
            <v>0</v>
          </cell>
        </row>
        <row r="1690">
          <cell r="C1690">
            <v>0</v>
          </cell>
          <cell r="D1690">
            <v>0</v>
          </cell>
        </row>
        <row r="1691">
          <cell r="C1691">
            <v>0</v>
          </cell>
          <cell r="D1691">
            <v>0</v>
          </cell>
        </row>
        <row r="1692">
          <cell r="C1692">
            <v>0</v>
          </cell>
          <cell r="D1692">
            <v>0</v>
          </cell>
        </row>
        <row r="1693">
          <cell r="C1693">
            <v>0</v>
          </cell>
          <cell r="D1693">
            <v>0</v>
          </cell>
        </row>
        <row r="1694">
          <cell r="C1694">
            <v>0</v>
          </cell>
          <cell r="D1694">
            <v>0</v>
          </cell>
        </row>
        <row r="1695">
          <cell r="C1695">
            <v>0</v>
          </cell>
          <cell r="D1695">
            <v>0</v>
          </cell>
        </row>
        <row r="1696">
          <cell r="C1696">
            <v>0</v>
          </cell>
          <cell r="D1696">
            <v>0</v>
          </cell>
        </row>
        <row r="1697">
          <cell r="C1697">
            <v>0</v>
          </cell>
          <cell r="D1697">
            <v>0</v>
          </cell>
        </row>
        <row r="1698">
          <cell r="C1698">
            <v>0</v>
          </cell>
          <cell r="D1698">
            <v>0</v>
          </cell>
        </row>
        <row r="1699">
          <cell r="C1699">
            <v>0</v>
          </cell>
          <cell r="D1699">
            <v>0</v>
          </cell>
        </row>
        <row r="1700">
          <cell r="C1700">
            <v>0</v>
          </cell>
          <cell r="D1700">
            <v>0</v>
          </cell>
        </row>
        <row r="1701">
          <cell r="C1701">
            <v>0</v>
          </cell>
          <cell r="D1701">
            <v>0</v>
          </cell>
        </row>
        <row r="1702">
          <cell r="C1702">
            <v>0</v>
          </cell>
          <cell r="D1702">
            <v>0</v>
          </cell>
        </row>
        <row r="1703">
          <cell r="C1703">
            <v>0</v>
          </cell>
          <cell r="D1703">
            <v>0</v>
          </cell>
        </row>
        <row r="1704">
          <cell r="C1704">
            <v>0</v>
          </cell>
          <cell r="D1704">
            <v>0</v>
          </cell>
        </row>
        <row r="1705">
          <cell r="C1705">
            <v>0</v>
          </cell>
          <cell r="D1705">
            <v>0</v>
          </cell>
        </row>
        <row r="1706">
          <cell r="C1706">
            <v>0</v>
          </cell>
          <cell r="D1706">
            <v>0</v>
          </cell>
        </row>
        <row r="1707">
          <cell r="B1707">
            <v>0</v>
          </cell>
          <cell r="C1707">
            <v>0</v>
          </cell>
          <cell r="D1707">
            <v>0</v>
          </cell>
        </row>
        <row r="1708">
          <cell r="B1708">
            <v>0</v>
          </cell>
          <cell r="C1708">
            <v>0</v>
          </cell>
          <cell r="D1708">
            <v>0</v>
          </cell>
        </row>
        <row r="1709">
          <cell r="B1709">
            <v>0</v>
          </cell>
          <cell r="C1709">
            <v>0</v>
          </cell>
          <cell r="D1709">
            <v>0</v>
          </cell>
        </row>
        <row r="1710">
          <cell r="B1710">
            <v>0</v>
          </cell>
          <cell r="C1710">
            <v>0</v>
          </cell>
          <cell r="D1710">
            <v>0</v>
          </cell>
        </row>
        <row r="1711">
          <cell r="B1711">
            <v>0</v>
          </cell>
          <cell r="C1711">
            <v>0</v>
          </cell>
          <cell r="D1711">
            <v>0</v>
          </cell>
        </row>
        <row r="1712">
          <cell r="B1712">
            <v>0</v>
          </cell>
          <cell r="C1712">
            <v>0</v>
          </cell>
          <cell r="D1712">
            <v>0</v>
          </cell>
        </row>
        <row r="1713">
          <cell r="B1713">
            <v>0</v>
          </cell>
          <cell r="C1713">
            <v>0</v>
          </cell>
          <cell r="D1713">
            <v>0</v>
          </cell>
        </row>
        <row r="1714">
          <cell r="B1714">
            <v>0</v>
          </cell>
          <cell r="C1714">
            <v>0</v>
          </cell>
          <cell r="D1714">
            <v>0</v>
          </cell>
        </row>
        <row r="1715">
          <cell r="B1715">
            <v>0</v>
          </cell>
          <cell r="C1715">
            <v>0</v>
          </cell>
          <cell r="D1715">
            <v>0</v>
          </cell>
        </row>
        <row r="1716">
          <cell r="B1716">
            <v>0</v>
          </cell>
          <cell r="C1716">
            <v>0</v>
          </cell>
          <cell r="D1716">
            <v>0</v>
          </cell>
        </row>
        <row r="1717">
          <cell r="B1717">
            <v>0</v>
          </cell>
          <cell r="C1717">
            <v>0</v>
          </cell>
          <cell r="D1717">
            <v>0</v>
          </cell>
        </row>
        <row r="1718">
          <cell r="B1718">
            <v>0</v>
          </cell>
          <cell r="C1718">
            <v>0</v>
          </cell>
          <cell r="D1718">
            <v>0</v>
          </cell>
        </row>
        <row r="1719">
          <cell r="B1719">
            <v>0</v>
          </cell>
          <cell r="C1719">
            <v>0</v>
          </cell>
          <cell r="D1719">
            <v>0</v>
          </cell>
        </row>
        <row r="1720">
          <cell r="B1720">
            <v>0</v>
          </cell>
          <cell r="C1720">
            <v>0</v>
          </cell>
          <cell r="D1720">
            <v>0</v>
          </cell>
        </row>
        <row r="1721">
          <cell r="B1721">
            <v>0</v>
          </cell>
          <cell r="C1721">
            <v>0</v>
          </cell>
          <cell r="D1721">
            <v>0</v>
          </cell>
        </row>
        <row r="1722">
          <cell r="B1722">
            <v>0</v>
          </cell>
          <cell r="C1722">
            <v>0</v>
          </cell>
          <cell r="D1722">
            <v>0</v>
          </cell>
        </row>
        <row r="1723">
          <cell r="B1723">
            <v>0</v>
          </cell>
          <cell r="C1723">
            <v>0</v>
          </cell>
          <cell r="D1723">
            <v>0</v>
          </cell>
        </row>
        <row r="1724">
          <cell r="B1724">
            <v>0</v>
          </cell>
          <cell r="C1724">
            <v>0</v>
          </cell>
          <cell r="D1724">
            <v>0</v>
          </cell>
        </row>
        <row r="1725">
          <cell r="B1725">
            <v>0</v>
          </cell>
          <cell r="C1725">
            <v>0</v>
          </cell>
          <cell r="D1725">
            <v>0</v>
          </cell>
        </row>
        <row r="1726">
          <cell r="B1726">
            <v>0</v>
          </cell>
          <cell r="C1726">
            <v>0</v>
          </cell>
          <cell r="D1726">
            <v>0</v>
          </cell>
        </row>
        <row r="1727">
          <cell r="B1727">
            <v>0</v>
          </cell>
          <cell r="C1727">
            <v>0</v>
          </cell>
          <cell r="D1727">
            <v>0</v>
          </cell>
        </row>
        <row r="1728">
          <cell r="B1728">
            <v>0</v>
          </cell>
          <cell r="C1728">
            <v>0</v>
          </cell>
          <cell r="D1728">
            <v>0</v>
          </cell>
        </row>
        <row r="1729">
          <cell r="B1729">
            <v>0</v>
          </cell>
          <cell r="C1729">
            <v>0</v>
          </cell>
          <cell r="D1729">
            <v>0</v>
          </cell>
        </row>
        <row r="1730">
          <cell r="B1730">
            <v>0</v>
          </cell>
          <cell r="C1730">
            <v>0</v>
          </cell>
          <cell r="D1730">
            <v>0</v>
          </cell>
        </row>
        <row r="1731">
          <cell r="B1731">
            <v>0</v>
          </cell>
          <cell r="C1731">
            <v>0</v>
          </cell>
          <cell r="D1731">
            <v>0</v>
          </cell>
        </row>
        <row r="1732">
          <cell r="B1732">
            <v>0</v>
          </cell>
          <cell r="C1732">
            <v>0</v>
          </cell>
          <cell r="D1732">
            <v>0</v>
          </cell>
        </row>
        <row r="1733">
          <cell r="B1733">
            <v>0</v>
          </cell>
          <cell r="C1733">
            <v>0</v>
          </cell>
          <cell r="D1733">
            <v>0</v>
          </cell>
        </row>
        <row r="1734">
          <cell r="B1734">
            <v>0</v>
          </cell>
          <cell r="C1734">
            <v>0</v>
          </cell>
          <cell r="D1734">
            <v>0</v>
          </cell>
        </row>
        <row r="1735">
          <cell r="B1735">
            <v>0</v>
          </cell>
          <cell r="C1735">
            <v>0</v>
          </cell>
          <cell r="D1735">
            <v>0</v>
          </cell>
        </row>
        <row r="1736">
          <cell r="B1736">
            <v>0</v>
          </cell>
          <cell r="C1736">
            <v>0</v>
          </cell>
          <cell r="D1736">
            <v>0</v>
          </cell>
        </row>
        <row r="1737">
          <cell r="B1737">
            <v>0</v>
          </cell>
          <cell r="C1737">
            <v>0</v>
          </cell>
          <cell r="D1737">
            <v>0</v>
          </cell>
        </row>
        <row r="1738">
          <cell r="B1738">
            <v>0</v>
          </cell>
          <cell r="C1738">
            <v>0</v>
          </cell>
          <cell r="D1738">
            <v>0</v>
          </cell>
        </row>
        <row r="1739">
          <cell r="B1739">
            <v>0</v>
          </cell>
          <cell r="C1739">
            <v>0</v>
          </cell>
          <cell r="D1739">
            <v>0</v>
          </cell>
        </row>
        <row r="1740">
          <cell r="B1740">
            <v>0</v>
          </cell>
          <cell r="C1740">
            <v>0</v>
          </cell>
          <cell r="D1740">
            <v>0</v>
          </cell>
        </row>
        <row r="1741">
          <cell r="B1741">
            <v>0</v>
          </cell>
          <cell r="C1741">
            <v>0</v>
          </cell>
          <cell r="D1741">
            <v>0</v>
          </cell>
        </row>
        <row r="1742">
          <cell r="B1742">
            <v>0</v>
          </cell>
          <cell r="C1742">
            <v>0</v>
          </cell>
          <cell r="D1742">
            <v>0</v>
          </cell>
        </row>
        <row r="1743">
          <cell r="B1743">
            <v>0</v>
          </cell>
          <cell r="C1743">
            <v>0</v>
          </cell>
          <cell r="D1743">
            <v>0</v>
          </cell>
        </row>
        <row r="1744">
          <cell r="B1744">
            <v>0</v>
          </cell>
          <cell r="C1744">
            <v>0</v>
          </cell>
          <cell r="D1744">
            <v>0</v>
          </cell>
        </row>
        <row r="1745">
          <cell r="B1745">
            <v>0</v>
          </cell>
          <cell r="C1745">
            <v>0</v>
          </cell>
          <cell r="D1745">
            <v>0</v>
          </cell>
        </row>
        <row r="1746">
          <cell r="B1746">
            <v>0</v>
          </cell>
          <cell r="C1746">
            <v>0</v>
          </cell>
          <cell r="D1746">
            <v>0</v>
          </cell>
        </row>
        <row r="1747">
          <cell r="B1747">
            <v>0</v>
          </cell>
          <cell r="C1747">
            <v>0</v>
          </cell>
          <cell r="D1747">
            <v>0</v>
          </cell>
        </row>
        <row r="1748">
          <cell r="B1748">
            <v>0</v>
          </cell>
          <cell r="C1748">
            <v>0</v>
          </cell>
          <cell r="D1748">
            <v>0</v>
          </cell>
        </row>
        <row r="1749">
          <cell r="B1749">
            <v>0</v>
          </cell>
          <cell r="C1749">
            <v>0</v>
          </cell>
          <cell r="D1749">
            <v>0</v>
          </cell>
        </row>
        <row r="1750">
          <cell r="B1750">
            <v>0</v>
          </cell>
          <cell r="C1750">
            <v>0</v>
          </cell>
          <cell r="D1750">
            <v>0</v>
          </cell>
        </row>
        <row r="1751">
          <cell r="B1751">
            <v>0</v>
          </cell>
          <cell r="C1751">
            <v>0</v>
          </cell>
          <cell r="D1751">
            <v>0</v>
          </cell>
        </row>
        <row r="1752">
          <cell r="B1752">
            <v>0</v>
          </cell>
          <cell r="C1752">
            <v>0</v>
          </cell>
          <cell r="D1752">
            <v>0</v>
          </cell>
        </row>
        <row r="1753">
          <cell r="B1753">
            <v>0</v>
          </cell>
          <cell r="C1753">
            <v>0</v>
          </cell>
          <cell r="D1753">
            <v>0</v>
          </cell>
        </row>
        <row r="1754">
          <cell r="B1754">
            <v>0</v>
          </cell>
          <cell r="C1754">
            <v>0</v>
          </cell>
          <cell r="D1754">
            <v>0</v>
          </cell>
        </row>
        <row r="1755">
          <cell r="B1755">
            <v>0</v>
          </cell>
          <cell r="C1755">
            <v>0</v>
          </cell>
          <cell r="D1755">
            <v>0</v>
          </cell>
        </row>
        <row r="1756">
          <cell r="B1756">
            <v>0</v>
          </cell>
          <cell r="C1756">
            <v>0</v>
          </cell>
          <cell r="D1756">
            <v>0</v>
          </cell>
        </row>
        <row r="1757">
          <cell r="B1757">
            <v>0</v>
          </cell>
          <cell r="C1757">
            <v>0</v>
          </cell>
          <cell r="D1757">
            <v>0</v>
          </cell>
        </row>
        <row r="1758">
          <cell r="B1758">
            <v>0</v>
          </cell>
          <cell r="C1758">
            <v>0</v>
          </cell>
          <cell r="D1758">
            <v>0</v>
          </cell>
        </row>
        <row r="1759">
          <cell r="B1759">
            <v>0</v>
          </cell>
          <cell r="C1759">
            <v>0</v>
          </cell>
          <cell r="D1759">
            <v>0</v>
          </cell>
        </row>
        <row r="1760">
          <cell r="B1760">
            <v>0</v>
          </cell>
          <cell r="C1760">
            <v>0</v>
          </cell>
          <cell r="D1760">
            <v>0</v>
          </cell>
        </row>
        <row r="1761">
          <cell r="B1761">
            <v>0</v>
          </cell>
          <cell r="C1761">
            <v>0</v>
          </cell>
          <cell r="D1761">
            <v>0</v>
          </cell>
        </row>
        <row r="1762">
          <cell r="B1762">
            <v>0</v>
          </cell>
          <cell r="C1762">
            <v>0</v>
          </cell>
          <cell r="D1762">
            <v>0</v>
          </cell>
        </row>
        <row r="1763">
          <cell r="B1763">
            <v>0</v>
          </cell>
          <cell r="C1763">
            <v>0</v>
          </cell>
          <cell r="D1763">
            <v>0</v>
          </cell>
        </row>
        <row r="1764">
          <cell r="B1764">
            <v>0</v>
          </cell>
          <cell r="C1764">
            <v>0</v>
          </cell>
          <cell r="D1764">
            <v>0</v>
          </cell>
        </row>
        <row r="1765">
          <cell r="B1765">
            <v>0</v>
          </cell>
          <cell r="C1765">
            <v>0</v>
          </cell>
          <cell r="D1765">
            <v>0</v>
          </cell>
        </row>
        <row r="1766">
          <cell r="B1766">
            <v>0</v>
          </cell>
          <cell r="C1766">
            <v>0</v>
          </cell>
          <cell r="D1766">
            <v>0</v>
          </cell>
        </row>
        <row r="1767">
          <cell r="B1767">
            <v>0</v>
          </cell>
          <cell r="C1767">
            <v>0</v>
          </cell>
          <cell r="D1767">
            <v>0</v>
          </cell>
        </row>
        <row r="1768">
          <cell r="C1768">
            <v>0</v>
          </cell>
          <cell r="D1768">
            <v>0</v>
          </cell>
          <cell r="E1768">
            <v>0</v>
          </cell>
          <cell r="F1768">
            <v>0</v>
          </cell>
        </row>
        <row r="1769">
          <cell r="C1769">
            <v>0</v>
          </cell>
          <cell r="D1769">
            <v>0</v>
          </cell>
          <cell r="E1769">
            <v>0</v>
          </cell>
          <cell r="F1769">
            <v>0</v>
          </cell>
        </row>
        <row r="1770">
          <cell r="C1770">
            <v>0</v>
          </cell>
          <cell r="D1770">
            <v>0</v>
          </cell>
          <cell r="E1770">
            <v>0</v>
          </cell>
          <cell r="F1770">
            <v>0</v>
          </cell>
        </row>
        <row r="1771">
          <cell r="C1771">
            <v>0</v>
          </cell>
          <cell r="D1771">
            <v>0</v>
          </cell>
          <cell r="E1771">
            <v>0</v>
          </cell>
          <cell r="F1771">
            <v>0</v>
          </cell>
        </row>
        <row r="1772">
          <cell r="C1772">
            <v>0</v>
          </cell>
          <cell r="D1772">
            <v>0</v>
          </cell>
          <cell r="E1772">
            <v>0</v>
          </cell>
          <cell r="F1772">
            <v>0</v>
          </cell>
        </row>
        <row r="1773">
          <cell r="C1773">
            <v>0</v>
          </cell>
          <cell r="D1773">
            <v>0</v>
          </cell>
          <cell r="E1773">
            <v>0</v>
          </cell>
          <cell r="F1773">
            <v>0</v>
          </cell>
        </row>
        <row r="1774">
          <cell r="C1774">
            <v>0</v>
          </cell>
          <cell r="D1774">
            <v>0</v>
          </cell>
          <cell r="E1774">
            <v>0</v>
          </cell>
          <cell r="F1774">
            <v>0</v>
          </cell>
        </row>
        <row r="1775">
          <cell r="C1775">
            <v>0</v>
          </cell>
          <cell r="D1775">
            <v>0</v>
          </cell>
          <cell r="E1775">
            <v>0</v>
          </cell>
          <cell r="F1775">
            <v>0</v>
          </cell>
        </row>
        <row r="1776">
          <cell r="C1776">
            <v>0</v>
          </cell>
          <cell r="D1776">
            <v>0</v>
          </cell>
          <cell r="E1776">
            <v>0</v>
          </cell>
          <cell r="F1776">
            <v>0</v>
          </cell>
        </row>
        <row r="1777">
          <cell r="C1777">
            <v>0</v>
          </cell>
          <cell r="D1777">
            <v>0</v>
          </cell>
          <cell r="E1777">
            <v>0</v>
          </cell>
          <cell r="F1777">
            <v>0</v>
          </cell>
        </row>
        <row r="1778">
          <cell r="C1778">
            <v>0</v>
          </cell>
          <cell r="D1778">
            <v>0</v>
          </cell>
          <cell r="E1778">
            <v>0</v>
          </cell>
          <cell r="F1778">
            <v>0</v>
          </cell>
        </row>
        <row r="1779">
          <cell r="C1779">
            <v>0</v>
          </cell>
          <cell r="D1779">
            <v>0</v>
          </cell>
          <cell r="E1779">
            <v>0</v>
          </cell>
          <cell r="F1779">
            <v>0</v>
          </cell>
        </row>
        <row r="1780">
          <cell r="C1780">
            <v>0</v>
          </cell>
          <cell r="D1780">
            <v>0</v>
          </cell>
          <cell r="E1780">
            <v>0</v>
          </cell>
          <cell r="F1780">
            <v>0</v>
          </cell>
        </row>
        <row r="1781">
          <cell r="C1781">
            <v>0</v>
          </cell>
          <cell r="D1781">
            <v>0</v>
          </cell>
          <cell r="E1781">
            <v>0</v>
          </cell>
          <cell r="F1781">
            <v>0</v>
          </cell>
        </row>
        <row r="1782">
          <cell r="C1782">
            <v>0</v>
          </cell>
          <cell r="D1782">
            <v>0</v>
          </cell>
          <cell r="E1782">
            <v>0</v>
          </cell>
          <cell r="F1782">
            <v>0</v>
          </cell>
        </row>
        <row r="1783">
          <cell r="C1783">
            <v>0</v>
          </cell>
          <cell r="D1783">
            <v>0</v>
          </cell>
          <cell r="E1783">
            <v>0</v>
          </cell>
          <cell r="F1783">
            <v>0</v>
          </cell>
        </row>
        <row r="1784">
          <cell r="C1784">
            <v>0</v>
          </cell>
          <cell r="D1784">
            <v>0</v>
          </cell>
          <cell r="E1784">
            <v>0</v>
          </cell>
          <cell r="F1784">
            <v>0</v>
          </cell>
        </row>
        <row r="1785">
          <cell r="C1785">
            <v>0</v>
          </cell>
          <cell r="D1785">
            <v>0</v>
          </cell>
          <cell r="E1785">
            <v>0</v>
          </cell>
          <cell r="F1785">
            <v>0</v>
          </cell>
        </row>
        <row r="1786">
          <cell r="C1786">
            <v>0</v>
          </cell>
          <cell r="D1786">
            <v>0</v>
          </cell>
          <cell r="E1786">
            <v>0</v>
          </cell>
          <cell r="F1786">
            <v>0</v>
          </cell>
        </row>
        <row r="1787">
          <cell r="C1787">
            <v>0</v>
          </cell>
          <cell r="D1787">
            <v>0</v>
          </cell>
          <cell r="E1787">
            <v>0</v>
          </cell>
          <cell r="F1787">
            <v>0</v>
          </cell>
        </row>
        <row r="1788">
          <cell r="C1788">
            <v>0</v>
          </cell>
          <cell r="D1788">
            <v>0</v>
          </cell>
          <cell r="E1788">
            <v>0</v>
          </cell>
          <cell r="F1788">
            <v>0</v>
          </cell>
        </row>
        <row r="1789">
          <cell r="C1789">
            <v>0</v>
          </cell>
          <cell r="D1789">
            <v>0</v>
          </cell>
          <cell r="E1789">
            <v>0</v>
          </cell>
          <cell r="F1789">
            <v>0</v>
          </cell>
        </row>
        <row r="1790">
          <cell r="C1790">
            <v>0</v>
          </cell>
          <cell r="D1790">
            <v>0</v>
          </cell>
          <cell r="E1790">
            <v>0</v>
          </cell>
          <cell r="F1790">
            <v>0</v>
          </cell>
        </row>
        <row r="1791">
          <cell r="C1791">
            <v>0</v>
          </cell>
          <cell r="D1791">
            <v>0</v>
          </cell>
          <cell r="E1791">
            <v>0</v>
          </cell>
          <cell r="F1791">
            <v>0</v>
          </cell>
        </row>
        <row r="1792">
          <cell r="C1792">
            <v>0</v>
          </cell>
          <cell r="D1792">
            <v>0</v>
          </cell>
          <cell r="E1792">
            <v>0</v>
          </cell>
          <cell r="F1792">
            <v>0</v>
          </cell>
        </row>
        <row r="1793">
          <cell r="C1793">
            <v>0</v>
          </cell>
          <cell r="D1793">
            <v>0</v>
          </cell>
          <cell r="E1793">
            <v>0</v>
          </cell>
          <cell r="F1793">
            <v>0</v>
          </cell>
        </row>
        <row r="1794">
          <cell r="C1794">
            <v>0</v>
          </cell>
          <cell r="D1794">
            <v>0</v>
          </cell>
          <cell r="E1794">
            <v>0</v>
          </cell>
          <cell r="F1794">
            <v>0</v>
          </cell>
        </row>
        <row r="1795">
          <cell r="C1795">
            <v>0</v>
          </cell>
          <cell r="D1795">
            <v>0</v>
          </cell>
          <cell r="E1795">
            <v>0</v>
          </cell>
          <cell r="F1795">
            <v>0</v>
          </cell>
        </row>
        <row r="1796">
          <cell r="C1796">
            <v>0</v>
          </cell>
          <cell r="D1796">
            <v>0</v>
          </cell>
          <cell r="E1796">
            <v>0</v>
          </cell>
          <cell r="F1796">
            <v>0</v>
          </cell>
        </row>
        <row r="1797">
          <cell r="C1797">
            <v>0</v>
          </cell>
          <cell r="D1797">
            <v>0</v>
          </cell>
          <cell r="E1797">
            <v>0</v>
          </cell>
          <cell r="F1797">
            <v>0</v>
          </cell>
        </row>
        <row r="1798">
          <cell r="C1798">
            <v>0</v>
          </cell>
          <cell r="D1798">
            <v>0</v>
          </cell>
          <cell r="E1798">
            <v>0</v>
          </cell>
          <cell r="F1798">
            <v>0</v>
          </cell>
        </row>
        <row r="1799">
          <cell r="C1799">
            <v>0</v>
          </cell>
          <cell r="D1799">
            <v>0</v>
          </cell>
          <cell r="E1799">
            <v>0</v>
          </cell>
          <cell r="F1799">
            <v>0</v>
          </cell>
        </row>
        <row r="1800">
          <cell r="C1800">
            <v>0</v>
          </cell>
          <cell r="D1800">
            <v>0</v>
          </cell>
          <cell r="E1800">
            <v>0</v>
          </cell>
          <cell r="F1800">
            <v>0</v>
          </cell>
        </row>
        <row r="1801">
          <cell r="C1801">
            <v>0</v>
          </cell>
          <cell r="D1801">
            <v>0</v>
          </cell>
          <cell r="E1801">
            <v>0</v>
          </cell>
          <cell r="F1801">
            <v>0</v>
          </cell>
        </row>
        <row r="1802">
          <cell r="C1802">
            <v>0</v>
          </cell>
          <cell r="D1802">
            <v>0</v>
          </cell>
          <cell r="E1802">
            <v>0</v>
          </cell>
          <cell r="F1802">
            <v>0</v>
          </cell>
        </row>
        <row r="1803">
          <cell r="C1803">
            <v>0</v>
          </cell>
          <cell r="D1803">
            <v>0</v>
          </cell>
          <cell r="E1803">
            <v>0</v>
          </cell>
          <cell r="F1803">
            <v>0</v>
          </cell>
        </row>
        <row r="1804">
          <cell r="C1804">
            <v>0</v>
          </cell>
          <cell r="D1804">
            <v>0</v>
          </cell>
          <cell r="E1804">
            <v>0</v>
          </cell>
          <cell r="F1804">
            <v>0</v>
          </cell>
        </row>
        <row r="1805">
          <cell r="C1805">
            <v>0</v>
          </cell>
          <cell r="D1805">
            <v>0</v>
          </cell>
          <cell r="E1805">
            <v>0</v>
          </cell>
          <cell r="F1805">
            <v>0</v>
          </cell>
        </row>
        <row r="1806">
          <cell r="C1806">
            <v>0</v>
          </cell>
          <cell r="D1806">
            <v>0</v>
          </cell>
          <cell r="E1806">
            <v>0</v>
          </cell>
          <cell r="F1806">
            <v>0</v>
          </cell>
        </row>
        <row r="1807">
          <cell r="C1807">
            <v>0</v>
          </cell>
          <cell r="D1807">
            <v>0</v>
          </cell>
          <cell r="E1807">
            <v>0</v>
          </cell>
          <cell r="F1807">
            <v>0</v>
          </cell>
        </row>
        <row r="1808">
          <cell r="C1808">
            <v>0</v>
          </cell>
          <cell r="D1808">
            <v>0</v>
          </cell>
          <cell r="E1808">
            <v>0</v>
          </cell>
          <cell r="F1808">
            <v>0</v>
          </cell>
        </row>
        <row r="1809">
          <cell r="C1809">
            <v>0</v>
          </cell>
          <cell r="D1809">
            <v>0</v>
          </cell>
          <cell r="E1809">
            <v>0</v>
          </cell>
          <cell r="F1809">
            <v>0</v>
          </cell>
        </row>
        <row r="1810">
          <cell r="C1810">
            <v>0</v>
          </cell>
          <cell r="D1810">
            <v>0</v>
          </cell>
          <cell r="E1810">
            <v>0</v>
          </cell>
          <cell r="F1810">
            <v>0</v>
          </cell>
        </row>
        <row r="1811">
          <cell r="C1811">
            <v>0</v>
          </cell>
          <cell r="D1811">
            <v>0</v>
          </cell>
          <cell r="E1811">
            <v>0</v>
          </cell>
          <cell r="F1811">
            <v>0</v>
          </cell>
        </row>
        <row r="1812">
          <cell r="C1812">
            <v>0</v>
          </cell>
          <cell r="D1812">
            <v>0</v>
          </cell>
          <cell r="E1812">
            <v>0</v>
          </cell>
          <cell r="F1812">
            <v>0</v>
          </cell>
        </row>
        <row r="1813">
          <cell r="C1813">
            <v>0</v>
          </cell>
          <cell r="D1813">
            <v>0</v>
          </cell>
          <cell r="E1813">
            <v>0</v>
          </cell>
          <cell r="F1813">
            <v>0</v>
          </cell>
        </row>
        <row r="1814">
          <cell r="C1814">
            <v>0</v>
          </cell>
          <cell r="D1814">
            <v>0</v>
          </cell>
          <cell r="E1814">
            <v>0</v>
          </cell>
          <cell r="F1814">
            <v>0</v>
          </cell>
        </row>
        <row r="1815">
          <cell r="C1815">
            <v>0</v>
          </cell>
          <cell r="D1815">
            <v>0</v>
          </cell>
          <cell r="E1815">
            <v>0</v>
          </cell>
          <cell r="F1815">
            <v>0</v>
          </cell>
        </row>
        <row r="1816">
          <cell r="C1816">
            <v>0</v>
          </cell>
          <cell r="D1816">
            <v>0</v>
          </cell>
          <cell r="E1816">
            <v>0</v>
          </cell>
          <cell r="F1816">
            <v>0</v>
          </cell>
        </row>
        <row r="1817">
          <cell r="C1817">
            <v>0</v>
          </cell>
          <cell r="D1817">
            <v>0</v>
          </cell>
          <cell r="E1817">
            <v>0</v>
          </cell>
          <cell r="F1817">
            <v>0</v>
          </cell>
        </row>
        <row r="1818">
          <cell r="C1818">
            <v>0</v>
          </cell>
          <cell r="D1818">
            <v>0</v>
          </cell>
          <cell r="E1818">
            <v>0</v>
          </cell>
          <cell r="F1818">
            <v>0</v>
          </cell>
        </row>
        <row r="1819">
          <cell r="C1819">
            <v>0</v>
          </cell>
          <cell r="D1819">
            <v>0</v>
          </cell>
          <cell r="E1819">
            <v>0</v>
          </cell>
          <cell r="F1819">
            <v>0</v>
          </cell>
        </row>
        <row r="1820">
          <cell r="C1820">
            <v>0</v>
          </cell>
          <cell r="D1820">
            <v>0</v>
          </cell>
          <cell r="E1820">
            <v>0</v>
          </cell>
          <cell r="F1820">
            <v>0</v>
          </cell>
        </row>
        <row r="1821">
          <cell r="C1821">
            <v>0</v>
          </cell>
          <cell r="D1821">
            <v>0</v>
          </cell>
          <cell r="E1821">
            <v>0</v>
          </cell>
          <cell r="F1821">
            <v>0</v>
          </cell>
        </row>
        <row r="1822">
          <cell r="C1822">
            <v>0</v>
          </cell>
          <cell r="D1822">
            <v>0</v>
          </cell>
          <cell r="E1822">
            <v>0</v>
          </cell>
          <cell r="F1822">
            <v>0</v>
          </cell>
        </row>
        <row r="1823">
          <cell r="C1823">
            <v>0</v>
          </cell>
          <cell r="D1823">
            <v>0</v>
          </cell>
          <cell r="E1823">
            <v>0</v>
          </cell>
          <cell r="F1823">
            <v>0</v>
          </cell>
        </row>
        <row r="1824">
          <cell r="C1824">
            <v>0</v>
          </cell>
          <cell r="D1824">
            <v>0</v>
          </cell>
        </row>
        <row r="1825">
          <cell r="C1825">
            <v>0</v>
          </cell>
          <cell r="D1825">
            <v>0</v>
          </cell>
        </row>
        <row r="1826">
          <cell r="C1826">
            <v>0</v>
          </cell>
          <cell r="D1826">
            <v>0</v>
          </cell>
        </row>
        <row r="1827">
          <cell r="C1827">
            <v>0</v>
          </cell>
          <cell r="D1827">
            <v>0</v>
          </cell>
        </row>
        <row r="1828">
          <cell r="C1828">
            <v>0</v>
          </cell>
          <cell r="D1828">
            <v>0</v>
          </cell>
        </row>
        <row r="1829">
          <cell r="C1829">
            <v>0</v>
          </cell>
          <cell r="D1829">
            <v>0</v>
          </cell>
        </row>
        <row r="1830">
          <cell r="C1830">
            <v>0</v>
          </cell>
          <cell r="D1830">
            <v>0</v>
          </cell>
        </row>
        <row r="1831">
          <cell r="C1831">
            <v>0</v>
          </cell>
          <cell r="D1831">
            <v>0</v>
          </cell>
        </row>
        <row r="1832">
          <cell r="C1832">
            <v>0</v>
          </cell>
          <cell r="D1832">
            <v>0</v>
          </cell>
        </row>
        <row r="1833">
          <cell r="C1833">
            <v>0</v>
          </cell>
          <cell r="D1833">
            <v>0</v>
          </cell>
        </row>
        <row r="1834">
          <cell r="C1834">
            <v>0</v>
          </cell>
          <cell r="D1834">
            <v>0</v>
          </cell>
        </row>
        <row r="1835">
          <cell r="C1835">
            <v>0</v>
          </cell>
          <cell r="D1835">
            <v>0</v>
          </cell>
        </row>
        <row r="1836">
          <cell r="C1836">
            <v>0</v>
          </cell>
          <cell r="D1836">
            <v>0</v>
          </cell>
        </row>
        <row r="1837">
          <cell r="C1837">
            <v>0</v>
          </cell>
          <cell r="D1837">
            <v>0</v>
          </cell>
        </row>
        <row r="1838">
          <cell r="C1838">
            <v>0</v>
          </cell>
          <cell r="D1838">
            <v>0</v>
          </cell>
        </row>
        <row r="1839">
          <cell r="C1839">
            <v>0</v>
          </cell>
          <cell r="D1839">
            <v>0</v>
          </cell>
        </row>
        <row r="1840">
          <cell r="C1840">
            <v>0</v>
          </cell>
          <cell r="D1840">
            <v>0</v>
          </cell>
        </row>
        <row r="1841">
          <cell r="C1841">
            <v>0</v>
          </cell>
          <cell r="D1841">
            <v>0</v>
          </cell>
        </row>
        <row r="1842">
          <cell r="C1842">
            <v>0</v>
          </cell>
          <cell r="D1842">
            <v>0</v>
          </cell>
        </row>
        <row r="1843">
          <cell r="C1843">
            <v>0</v>
          </cell>
          <cell r="D1843">
            <v>0</v>
          </cell>
        </row>
        <row r="1844">
          <cell r="C1844">
            <v>0</v>
          </cell>
          <cell r="D1844">
            <v>0</v>
          </cell>
        </row>
        <row r="1845">
          <cell r="C1845">
            <v>0</v>
          </cell>
          <cell r="D1845">
            <v>0</v>
          </cell>
        </row>
        <row r="1846">
          <cell r="C1846">
            <v>0</v>
          </cell>
          <cell r="D1846">
            <v>0</v>
          </cell>
        </row>
        <row r="1847">
          <cell r="C1847">
            <v>0</v>
          </cell>
          <cell r="D1847">
            <v>0</v>
          </cell>
        </row>
        <row r="1848">
          <cell r="C1848">
            <v>0</v>
          </cell>
          <cell r="D1848">
            <v>0</v>
          </cell>
        </row>
        <row r="1849">
          <cell r="C1849">
            <v>0</v>
          </cell>
          <cell r="D1849">
            <v>0</v>
          </cell>
        </row>
        <row r="1850">
          <cell r="C1850">
            <v>0</v>
          </cell>
          <cell r="D1850">
            <v>0</v>
          </cell>
        </row>
        <row r="1851">
          <cell r="C1851">
            <v>0</v>
          </cell>
          <cell r="D1851">
            <v>0</v>
          </cell>
        </row>
        <row r="1852">
          <cell r="C1852">
            <v>0</v>
          </cell>
          <cell r="D1852">
            <v>0</v>
          </cell>
        </row>
        <row r="1853">
          <cell r="C1853">
            <v>0</v>
          </cell>
          <cell r="D1853">
            <v>0</v>
          </cell>
        </row>
        <row r="1854">
          <cell r="C1854">
            <v>0</v>
          </cell>
          <cell r="D1854">
            <v>0</v>
          </cell>
        </row>
        <row r="1855">
          <cell r="C1855">
            <v>0</v>
          </cell>
          <cell r="D1855">
            <v>0</v>
          </cell>
        </row>
        <row r="1856">
          <cell r="C1856">
            <v>0</v>
          </cell>
          <cell r="D1856">
            <v>0</v>
          </cell>
        </row>
        <row r="1857">
          <cell r="C1857">
            <v>0</v>
          </cell>
          <cell r="D1857">
            <v>0</v>
          </cell>
        </row>
        <row r="1858">
          <cell r="C1858">
            <v>0</v>
          </cell>
          <cell r="D1858">
            <v>0</v>
          </cell>
        </row>
        <row r="1859">
          <cell r="C1859">
            <v>0</v>
          </cell>
          <cell r="D1859">
            <v>0</v>
          </cell>
        </row>
        <row r="1860">
          <cell r="C1860">
            <v>0</v>
          </cell>
          <cell r="D1860">
            <v>0</v>
          </cell>
        </row>
        <row r="1861">
          <cell r="C1861">
            <v>0</v>
          </cell>
          <cell r="D1861">
            <v>0</v>
          </cell>
        </row>
        <row r="1862">
          <cell r="C1862">
            <v>0</v>
          </cell>
          <cell r="D1862">
            <v>0</v>
          </cell>
        </row>
        <row r="1863">
          <cell r="C1863">
            <v>0</v>
          </cell>
          <cell r="D1863">
            <v>0</v>
          </cell>
        </row>
        <row r="1864">
          <cell r="C1864">
            <v>0</v>
          </cell>
          <cell r="D1864">
            <v>0</v>
          </cell>
        </row>
        <row r="1865">
          <cell r="C1865">
            <v>0</v>
          </cell>
          <cell r="D1865">
            <v>0</v>
          </cell>
        </row>
        <row r="1866">
          <cell r="C1866">
            <v>0</v>
          </cell>
          <cell r="D1866">
            <v>0</v>
          </cell>
        </row>
        <row r="1867">
          <cell r="C1867">
            <v>0</v>
          </cell>
          <cell r="D1867">
            <v>0</v>
          </cell>
        </row>
        <row r="1868">
          <cell r="C1868">
            <v>0</v>
          </cell>
          <cell r="D1868">
            <v>0</v>
          </cell>
        </row>
        <row r="1869">
          <cell r="C1869">
            <v>0</v>
          </cell>
          <cell r="D1869">
            <v>0</v>
          </cell>
        </row>
        <row r="1870">
          <cell r="C1870">
            <v>0</v>
          </cell>
          <cell r="D1870">
            <v>0</v>
          </cell>
        </row>
        <row r="1871">
          <cell r="C1871">
            <v>0</v>
          </cell>
          <cell r="D1871">
            <v>0</v>
          </cell>
        </row>
        <row r="1872">
          <cell r="C1872">
            <v>0</v>
          </cell>
          <cell r="D1872">
            <v>0</v>
          </cell>
        </row>
        <row r="1873">
          <cell r="C1873">
            <v>0</v>
          </cell>
          <cell r="D1873">
            <v>0</v>
          </cell>
        </row>
        <row r="1874">
          <cell r="C1874">
            <v>0</v>
          </cell>
          <cell r="D1874">
            <v>0</v>
          </cell>
        </row>
        <row r="1875">
          <cell r="C1875">
            <v>0</v>
          </cell>
          <cell r="D1875">
            <v>0</v>
          </cell>
        </row>
        <row r="1876">
          <cell r="C1876">
            <v>0</v>
          </cell>
          <cell r="D1876">
            <v>0</v>
          </cell>
        </row>
        <row r="1877">
          <cell r="C1877">
            <v>0</v>
          </cell>
          <cell r="D1877">
            <v>0</v>
          </cell>
        </row>
        <row r="1878">
          <cell r="C1878">
            <v>0</v>
          </cell>
          <cell r="D1878">
            <v>0</v>
          </cell>
        </row>
        <row r="1879">
          <cell r="C1879">
            <v>0</v>
          </cell>
          <cell r="D1879">
            <v>0</v>
          </cell>
        </row>
        <row r="1880">
          <cell r="C1880">
            <v>0</v>
          </cell>
          <cell r="D1880">
            <v>0</v>
          </cell>
        </row>
        <row r="1881">
          <cell r="C1881">
            <v>0</v>
          </cell>
          <cell r="D1881">
            <v>0</v>
          </cell>
        </row>
        <row r="1882">
          <cell r="C1882">
            <v>0</v>
          </cell>
          <cell r="D1882">
            <v>0</v>
          </cell>
        </row>
        <row r="1883">
          <cell r="C1883">
            <v>0</v>
          </cell>
          <cell r="D1883">
            <v>0</v>
          </cell>
        </row>
        <row r="1884">
          <cell r="C1884">
            <v>0</v>
          </cell>
          <cell r="D1884">
            <v>0</v>
          </cell>
        </row>
        <row r="1885">
          <cell r="C1885">
            <v>0</v>
          </cell>
          <cell r="D1885">
            <v>0</v>
          </cell>
        </row>
        <row r="1886">
          <cell r="C1886">
            <v>0</v>
          </cell>
          <cell r="D1886">
            <v>0</v>
          </cell>
        </row>
        <row r="1887">
          <cell r="C1887">
            <v>0</v>
          </cell>
          <cell r="D1887">
            <v>0</v>
          </cell>
        </row>
        <row r="1888">
          <cell r="C1888">
            <v>0</v>
          </cell>
          <cell r="D1888">
            <v>0</v>
          </cell>
        </row>
        <row r="1889">
          <cell r="C1889">
            <v>0</v>
          </cell>
          <cell r="D1889">
            <v>0</v>
          </cell>
        </row>
        <row r="1890">
          <cell r="C1890">
            <v>0</v>
          </cell>
          <cell r="D1890">
            <v>0</v>
          </cell>
        </row>
        <row r="1891">
          <cell r="C1891">
            <v>0</v>
          </cell>
          <cell r="D1891">
            <v>0</v>
          </cell>
        </row>
        <row r="1892">
          <cell r="C1892">
            <v>0</v>
          </cell>
          <cell r="D1892">
            <v>0</v>
          </cell>
        </row>
        <row r="1893">
          <cell r="C1893">
            <v>0</v>
          </cell>
          <cell r="D1893">
            <v>0</v>
          </cell>
        </row>
        <row r="1894">
          <cell r="C1894">
            <v>0</v>
          </cell>
          <cell r="D1894">
            <v>0</v>
          </cell>
        </row>
        <row r="1895">
          <cell r="C1895">
            <v>0</v>
          </cell>
          <cell r="D1895">
            <v>0</v>
          </cell>
        </row>
        <row r="1896">
          <cell r="C1896">
            <v>0</v>
          </cell>
          <cell r="D1896">
            <v>0</v>
          </cell>
        </row>
        <row r="1897">
          <cell r="C1897">
            <v>0</v>
          </cell>
          <cell r="D1897">
            <v>0</v>
          </cell>
        </row>
        <row r="1898">
          <cell r="C1898">
            <v>0</v>
          </cell>
          <cell r="D1898">
            <v>0</v>
          </cell>
        </row>
        <row r="1899">
          <cell r="A1899">
            <v>0</v>
          </cell>
          <cell r="C1899">
            <v>0</v>
          </cell>
          <cell r="D1899">
            <v>0</v>
          </cell>
        </row>
        <row r="1900">
          <cell r="A1900">
            <v>0</v>
          </cell>
          <cell r="C1900">
            <v>0</v>
          </cell>
          <cell r="D1900">
            <v>0</v>
          </cell>
        </row>
        <row r="1901">
          <cell r="A1901">
            <v>0</v>
          </cell>
          <cell r="C1901">
            <v>0</v>
          </cell>
          <cell r="D1901">
            <v>0</v>
          </cell>
        </row>
        <row r="1902">
          <cell r="A1902">
            <v>0</v>
          </cell>
          <cell r="C1902">
            <v>0</v>
          </cell>
          <cell r="D1902">
            <v>0</v>
          </cell>
        </row>
        <row r="1903">
          <cell r="A1903">
            <v>0</v>
          </cell>
          <cell r="C1903">
            <v>0</v>
          </cell>
          <cell r="D1903">
            <v>0</v>
          </cell>
        </row>
        <row r="1904">
          <cell r="A1904">
            <v>0</v>
          </cell>
          <cell r="C1904">
            <v>0</v>
          </cell>
          <cell r="D1904">
            <v>0</v>
          </cell>
        </row>
        <row r="1905">
          <cell r="A1905">
            <v>0</v>
          </cell>
          <cell r="C1905">
            <v>0</v>
          </cell>
          <cell r="D1905">
            <v>0</v>
          </cell>
        </row>
        <row r="1906">
          <cell r="A1906">
            <v>0</v>
          </cell>
          <cell r="C1906">
            <v>0</v>
          </cell>
          <cell r="D1906">
            <v>0</v>
          </cell>
        </row>
        <row r="1907">
          <cell r="A1907">
            <v>0</v>
          </cell>
          <cell r="C1907">
            <v>0</v>
          </cell>
          <cell r="D1907">
            <v>0</v>
          </cell>
        </row>
        <row r="1908">
          <cell r="A1908">
            <v>0</v>
          </cell>
          <cell r="C1908">
            <v>0</v>
          </cell>
          <cell r="D1908">
            <v>0</v>
          </cell>
        </row>
        <row r="1909">
          <cell r="A1909">
            <v>0</v>
          </cell>
          <cell r="C1909">
            <v>0</v>
          </cell>
          <cell r="D1909">
            <v>0</v>
          </cell>
        </row>
        <row r="1910">
          <cell r="A1910">
            <v>0</v>
          </cell>
          <cell r="C1910">
            <v>0</v>
          </cell>
          <cell r="D1910">
            <v>0</v>
          </cell>
        </row>
        <row r="1911">
          <cell r="A1911">
            <v>0</v>
          </cell>
          <cell r="C1911">
            <v>0</v>
          </cell>
          <cell r="D1911">
            <v>0</v>
          </cell>
        </row>
        <row r="1912">
          <cell r="A1912">
            <v>0</v>
          </cell>
          <cell r="C1912">
            <v>0</v>
          </cell>
          <cell r="D1912">
            <v>0</v>
          </cell>
        </row>
        <row r="1913">
          <cell r="A1913">
            <v>0</v>
          </cell>
          <cell r="C1913">
            <v>0</v>
          </cell>
          <cell r="D1913">
            <v>0</v>
          </cell>
        </row>
        <row r="1914">
          <cell r="A1914">
            <v>0</v>
          </cell>
          <cell r="C1914">
            <v>0</v>
          </cell>
          <cell r="D1914">
            <v>0</v>
          </cell>
        </row>
        <row r="1915">
          <cell r="A1915">
            <v>0</v>
          </cell>
          <cell r="C1915">
            <v>0</v>
          </cell>
          <cell r="D1915">
            <v>0</v>
          </cell>
        </row>
        <row r="1916">
          <cell r="A1916">
            <v>0</v>
          </cell>
          <cell r="C1916">
            <v>0</v>
          </cell>
          <cell r="D1916">
            <v>0</v>
          </cell>
        </row>
        <row r="1917">
          <cell r="A1917">
            <v>0</v>
          </cell>
          <cell r="C1917">
            <v>0</v>
          </cell>
          <cell r="D1917">
            <v>0</v>
          </cell>
        </row>
        <row r="1918">
          <cell r="A1918">
            <v>0</v>
          </cell>
          <cell r="C1918">
            <v>0</v>
          </cell>
          <cell r="D1918">
            <v>0</v>
          </cell>
        </row>
        <row r="1919">
          <cell r="A1919">
            <v>0</v>
          </cell>
          <cell r="C1919">
            <v>0</v>
          </cell>
          <cell r="D1919">
            <v>0</v>
          </cell>
        </row>
        <row r="1920">
          <cell r="A1920">
            <v>0</v>
          </cell>
          <cell r="C1920">
            <v>0</v>
          </cell>
          <cell r="D1920">
            <v>0</v>
          </cell>
        </row>
        <row r="1921">
          <cell r="A1921">
            <v>0</v>
          </cell>
          <cell r="C1921">
            <v>0</v>
          </cell>
          <cell r="D1921">
            <v>0</v>
          </cell>
        </row>
        <row r="1922">
          <cell r="A1922">
            <v>0</v>
          </cell>
          <cell r="C1922">
            <v>0</v>
          </cell>
          <cell r="D1922">
            <v>0</v>
          </cell>
        </row>
        <row r="1923">
          <cell r="A1923">
            <v>0</v>
          </cell>
          <cell r="C1923">
            <v>0</v>
          </cell>
          <cell r="D1923">
            <v>0</v>
          </cell>
        </row>
        <row r="1924">
          <cell r="A1924">
            <v>0</v>
          </cell>
          <cell r="C1924">
            <v>0</v>
          </cell>
          <cell r="D1924">
            <v>0</v>
          </cell>
        </row>
        <row r="1925">
          <cell r="A1925">
            <v>0</v>
          </cell>
          <cell r="C1925">
            <v>0</v>
          </cell>
          <cell r="D1925">
            <v>0</v>
          </cell>
        </row>
        <row r="1926">
          <cell r="A1926">
            <v>0</v>
          </cell>
          <cell r="C1926">
            <v>0</v>
          </cell>
          <cell r="D1926">
            <v>0</v>
          </cell>
        </row>
        <row r="1927">
          <cell r="A1927">
            <v>0</v>
          </cell>
          <cell r="C1927">
            <v>0</v>
          </cell>
          <cell r="D1927">
            <v>0</v>
          </cell>
        </row>
        <row r="1928">
          <cell r="A1928">
            <v>0</v>
          </cell>
          <cell r="C1928">
            <v>0</v>
          </cell>
          <cell r="D1928">
            <v>0</v>
          </cell>
        </row>
        <row r="1929">
          <cell r="A1929">
            <v>0</v>
          </cell>
          <cell r="C1929">
            <v>0</v>
          </cell>
          <cell r="D1929">
            <v>0</v>
          </cell>
        </row>
        <row r="1930">
          <cell r="A1930">
            <v>0</v>
          </cell>
          <cell r="C1930">
            <v>0</v>
          </cell>
          <cell r="D1930">
            <v>0</v>
          </cell>
        </row>
        <row r="1931">
          <cell r="A1931">
            <v>0</v>
          </cell>
          <cell r="C1931">
            <v>0</v>
          </cell>
          <cell r="D1931">
            <v>0</v>
          </cell>
        </row>
        <row r="1932">
          <cell r="A1932">
            <v>0</v>
          </cell>
          <cell r="C1932">
            <v>0</v>
          </cell>
          <cell r="D1932">
            <v>0</v>
          </cell>
        </row>
        <row r="1933">
          <cell r="A1933">
            <v>0</v>
          </cell>
          <cell r="C1933">
            <v>0</v>
          </cell>
          <cell r="D1933">
            <v>0</v>
          </cell>
        </row>
        <row r="1934">
          <cell r="A1934">
            <v>0</v>
          </cell>
          <cell r="C1934">
            <v>0</v>
          </cell>
          <cell r="D1934">
            <v>0</v>
          </cell>
        </row>
        <row r="1935">
          <cell r="A1935">
            <v>0</v>
          </cell>
          <cell r="C1935">
            <v>0</v>
          </cell>
          <cell r="D1935">
            <v>0</v>
          </cell>
        </row>
        <row r="1936">
          <cell r="A1936">
            <v>0</v>
          </cell>
          <cell r="C1936">
            <v>0</v>
          </cell>
          <cell r="D1936">
            <v>0</v>
          </cell>
        </row>
        <row r="1937">
          <cell r="A1937">
            <v>0</v>
          </cell>
          <cell r="C1937">
            <v>0</v>
          </cell>
          <cell r="D1937">
            <v>0</v>
          </cell>
        </row>
        <row r="1938">
          <cell r="A1938">
            <v>0</v>
          </cell>
          <cell r="C1938">
            <v>0</v>
          </cell>
          <cell r="D1938">
            <v>0</v>
          </cell>
        </row>
        <row r="1939">
          <cell r="A1939">
            <v>0</v>
          </cell>
          <cell r="C1939">
            <v>0</v>
          </cell>
          <cell r="D1939">
            <v>0</v>
          </cell>
        </row>
        <row r="1940">
          <cell r="A1940">
            <v>0</v>
          </cell>
          <cell r="C1940">
            <v>0</v>
          </cell>
          <cell r="D1940">
            <v>0</v>
          </cell>
        </row>
        <row r="1941">
          <cell r="A1941">
            <v>0</v>
          </cell>
          <cell r="C1941">
            <v>0</v>
          </cell>
          <cell r="D1941">
            <v>0</v>
          </cell>
        </row>
        <row r="1942">
          <cell r="A1942">
            <v>0</v>
          </cell>
          <cell r="C1942">
            <v>0</v>
          </cell>
          <cell r="D1942">
            <v>0</v>
          </cell>
        </row>
        <row r="1943">
          <cell r="A1943">
            <v>0</v>
          </cell>
          <cell r="C1943">
            <v>0</v>
          </cell>
          <cell r="D1943">
            <v>0</v>
          </cell>
        </row>
        <row r="1944">
          <cell r="A1944">
            <v>0</v>
          </cell>
          <cell r="C1944">
            <v>0</v>
          </cell>
          <cell r="D1944">
            <v>0</v>
          </cell>
        </row>
        <row r="1945">
          <cell r="A1945">
            <v>0</v>
          </cell>
          <cell r="C1945">
            <v>0</v>
          </cell>
          <cell r="D1945">
            <v>0</v>
          </cell>
        </row>
        <row r="1946">
          <cell r="A1946">
            <v>0</v>
          </cell>
          <cell r="C1946">
            <v>0</v>
          </cell>
          <cell r="D1946">
            <v>0</v>
          </cell>
        </row>
        <row r="1947">
          <cell r="A1947">
            <v>0</v>
          </cell>
          <cell r="C1947">
            <v>0</v>
          </cell>
          <cell r="D1947">
            <v>0</v>
          </cell>
        </row>
        <row r="1948">
          <cell r="A1948">
            <v>0</v>
          </cell>
          <cell r="C1948">
            <v>0</v>
          </cell>
          <cell r="D1948">
            <v>0</v>
          </cell>
        </row>
        <row r="1949">
          <cell r="A1949">
            <v>0</v>
          </cell>
          <cell r="C1949">
            <v>0</v>
          </cell>
          <cell r="D1949">
            <v>0</v>
          </cell>
        </row>
        <row r="1950">
          <cell r="A1950">
            <v>0</v>
          </cell>
          <cell r="C1950">
            <v>0</v>
          </cell>
          <cell r="D1950">
            <v>0</v>
          </cell>
        </row>
        <row r="1951">
          <cell r="A1951">
            <v>0</v>
          </cell>
          <cell r="C1951">
            <v>0</v>
          </cell>
          <cell r="D1951">
            <v>0</v>
          </cell>
        </row>
        <row r="1952">
          <cell r="A1952">
            <v>0</v>
          </cell>
          <cell r="C1952">
            <v>0</v>
          </cell>
          <cell r="D1952">
            <v>0</v>
          </cell>
        </row>
        <row r="1953">
          <cell r="A1953">
            <v>0</v>
          </cell>
          <cell r="C1953">
            <v>0</v>
          </cell>
          <cell r="D1953">
            <v>0</v>
          </cell>
        </row>
        <row r="1954">
          <cell r="A1954">
            <v>0</v>
          </cell>
          <cell r="C1954">
            <v>0</v>
          </cell>
          <cell r="D1954">
            <v>0</v>
          </cell>
        </row>
        <row r="1955">
          <cell r="A1955">
            <v>0</v>
          </cell>
          <cell r="C1955">
            <v>0</v>
          </cell>
          <cell r="D1955">
            <v>0</v>
          </cell>
        </row>
        <row r="1956">
          <cell r="A1956">
            <v>0</v>
          </cell>
          <cell r="C1956">
            <v>0</v>
          </cell>
          <cell r="D1956">
            <v>0</v>
          </cell>
        </row>
        <row r="1957">
          <cell r="A1957">
            <v>0</v>
          </cell>
          <cell r="C1957">
            <v>0</v>
          </cell>
          <cell r="D1957">
            <v>0</v>
          </cell>
        </row>
        <row r="1958">
          <cell r="A1958">
            <v>0</v>
          </cell>
          <cell r="C1958">
            <v>0</v>
          </cell>
          <cell r="D1958">
            <v>0</v>
          </cell>
        </row>
        <row r="1959">
          <cell r="A1959">
            <v>0</v>
          </cell>
          <cell r="C1959">
            <v>0</v>
          </cell>
          <cell r="D1959">
            <v>0</v>
          </cell>
        </row>
        <row r="1960">
          <cell r="A1960">
            <v>0</v>
          </cell>
          <cell r="C1960">
            <v>0</v>
          </cell>
          <cell r="D1960">
            <v>0</v>
          </cell>
        </row>
        <row r="1961">
          <cell r="A1961">
            <v>0</v>
          </cell>
          <cell r="C1961">
            <v>0</v>
          </cell>
          <cell r="D1961">
            <v>0</v>
          </cell>
        </row>
        <row r="1962">
          <cell r="A1962">
            <v>0</v>
          </cell>
          <cell r="C1962">
            <v>0</v>
          </cell>
          <cell r="D1962">
            <v>0</v>
          </cell>
        </row>
        <row r="1963">
          <cell r="A1963">
            <v>0</v>
          </cell>
          <cell r="C1963">
            <v>0</v>
          </cell>
          <cell r="D1963">
            <v>0</v>
          </cell>
        </row>
        <row r="1964">
          <cell r="A1964">
            <v>0</v>
          </cell>
          <cell r="C1964">
            <v>0</v>
          </cell>
          <cell r="D1964">
            <v>0</v>
          </cell>
        </row>
        <row r="1965">
          <cell r="A1965">
            <v>0</v>
          </cell>
          <cell r="C1965">
            <v>0</v>
          </cell>
          <cell r="D1965">
            <v>0</v>
          </cell>
        </row>
        <row r="1966">
          <cell r="A1966">
            <v>0</v>
          </cell>
          <cell r="C1966">
            <v>0</v>
          </cell>
          <cell r="D1966">
            <v>0</v>
          </cell>
        </row>
        <row r="1967">
          <cell r="A1967">
            <v>0</v>
          </cell>
          <cell r="C1967">
            <v>0</v>
          </cell>
          <cell r="D1967">
            <v>0</v>
          </cell>
        </row>
        <row r="1968">
          <cell r="A1968">
            <v>0</v>
          </cell>
          <cell r="C1968">
            <v>0</v>
          </cell>
          <cell r="D1968">
            <v>0</v>
          </cell>
        </row>
        <row r="1969">
          <cell r="A1969">
            <v>0</v>
          </cell>
          <cell r="C1969">
            <v>0</v>
          </cell>
          <cell r="D1969">
            <v>0</v>
          </cell>
        </row>
        <row r="1970">
          <cell r="A1970">
            <v>0</v>
          </cell>
          <cell r="C1970">
            <v>0</v>
          </cell>
          <cell r="D1970">
            <v>0</v>
          </cell>
        </row>
        <row r="1971">
          <cell r="A1971">
            <v>0</v>
          </cell>
          <cell r="C1971">
            <v>0</v>
          </cell>
          <cell r="D1971">
            <v>0</v>
          </cell>
        </row>
        <row r="1972">
          <cell r="A1972">
            <v>0</v>
          </cell>
          <cell r="C1972">
            <v>0</v>
          </cell>
          <cell r="D1972">
            <v>0</v>
          </cell>
        </row>
        <row r="1973">
          <cell r="A1973">
            <v>0</v>
          </cell>
          <cell r="C1973">
            <v>0</v>
          </cell>
          <cell r="D1973">
            <v>0</v>
          </cell>
        </row>
        <row r="1974">
          <cell r="A1974">
            <v>0</v>
          </cell>
          <cell r="C1974">
            <v>0</v>
          </cell>
          <cell r="D1974">
            <v>0</v>
          </cell>
        </row>
        <row r="1975">
          <cell r="A1975">
            <v>0</v>
          </cell>
          <cell r="C1975">
            <v>0</v>
          </cell>
          <cell r="D1975">
            <v>0</v>
          </cell>
        </row>
        <row r="1976">
          <cell r="A1976">
            <v>0</v>
          </cell>
          <cell r="C1976">
            <v>0</v>
          </cell>
          <cell r="D1976">
            <v>0</v>
          </cell>
        </row>
        <row r="1977">
          <cell r="A1977">
            <v>0</v>
          </cell>
          <cell r="C1977">
            <v>0</v>
          </cell>
          <cell r="D1977">
            <v>0</v>
          </cell>
        </row>
        <row r="1978">
          <cell r="A1978">
            <v>0</v>
          </cell>
          <cell r="C1978">
            <v>0</v>
          </cell>
          <cell r="D1978">
            <v>0</v>
          </cell>
        </row>
        <row r="1979">
          <cell r="A1979">
            <v>0</v>
          </cell>
          <cell r="C1979">
            <v>0</v>
          </cell>
          <cell r="D1979">
            <v>0</v>
          </cell>
        </row>
        <row r="1980">
          <cell r="A1980">
            <v>0</v>
          </cell>
          <cell r="C1980">
            <v>0</v>
          </cell>
          <cell r="D1980">
            <v>0</v>
          </cell>
        </row>
        <row r="1981">
          <cell r="A1981">
            <v>0</v>
          </cell>
          <cell r="C1981">
            <v>0</v>
          </cell>
          <cell r="D1981">
            <v>0</v>
          </cell>
        </row>
        <row r="1982">
          <cell r="A1982">
            <v>0</v>
          </cell>
          <cell r="C1982">
            <v>0</v>
          </cell>
          <cell r="D1982">
            <v>0</v>
          </cell>
        </row>
        <row r="1983">
          <cell r="A1983">
            <v>0</v>
          </cell>
          <cell r="C1983">
            <v>0</v>
          </cell>
          <cell r="D1983">
            <v>0</v>
          </cell>
        </row>
        <row r="1984">
          <cell r="A1984">
            <v>0</v>
          </cell>
          <cell r="C1984">
            <v>0</v>
          </cell>
          <cell r="D1984">
            <v>0</v>
          </cell>
        </row>
        <row r="1985">
          <cell r="A1985">
            <v>0</v>
          </cell>
          <cell r="C1985">
            <v>0</v>
          </cell>
          <cell r="D1985">
            <v>0</v>
          </cell>
        </row>
        <row r="1986">
          <cell r="A1986">
            <v>0</v>
          </cell>
          <cell r="C1986">
            <v>0</v>
          </cell>
          <cell r="D1986">
            <v>0</v>
          </cell>
        </row>
        <row r="1987">
          <cell r="A1987">
            <v>0</v>
          </cell>
          <cell r="C1987">
            <v>0</v>
          </cell>
          <cell r="D1987">
            <v>0</v>
          </cell>
        </row>
        <row r="1988">
          <cell r="A1988">
            <v>0</v>
          </cell>
          <cell r="C1988">
            <v>0</v>
          </cell>
          <cell r="D1988">
            <v>0</v>
          </cell>
        </row>
        <row r="1989">
          <cell r="A1989">
            <v>0</v>
          </cell>
          <cell r="C1989">
            <v>0</v>
          </cell>
          <cell r="D1989">
            <v>0</v>
          </cell>
        </row>
        <row r="1990">
          <cell r="A1990">
            <v>0</v>
          </cell>
          <cell r="C1990">
            <v>0</v>
          </cell>
          <cell r="D1990">
            <v>0</v>
          </cell>
        </row>
        <row r="1991">
          <cell r="A1991">
            <v>0</v>
          </cell>
          <cell r="C1991">
            <v>0</v>
          </cell>
          <cell r="D1991">
            <v>0</v>
          </cell>
        </row>
        <row r="1992">
          <cell r="A1992">
            <v>0</v>
          </cell>
          <cell r="C1992">
            <v>0</v>
          </cell>
          <cell r="D1992">
            <v>0</v>
          </cell>
        </row>
        <row r="1993">
          <cell r="A1993">
            <v>0</v>
          </cell>
          <cell r="C1993">
            <v>0</v>
          </cell>
          <cell r="D1993">
            <v>0</v>
          </cell>
        </row>
        <row r="1994">
          <cell r="A1994">
            <v>0</v>
          </cell>
          <cell r="C1994">
            <v>0</v>
          </cell>
          <cell r="D1994">
            <v>0</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IF(G79&gt;E79,"Budget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IF(AY79&lt;0,"Actual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ZK102.K201.Analysis code</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SUM(AD9:AD30)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71" si="3">+G8-AX8</f>
        <v>0</v>
      </c>
    </row>
    <row r="9" spans="1:52" s="4" customFormat="1" ht="15" customHeight="1" x14ac:dyDescent="0.2">
      <c r="A9" s="337"/>
      <c r="B9" s="467"/>
      <c r="C9" s="338"/>
      <c r="D9" s="351" t="s">
        <v>5116</v>
      </c>
      <c r="E9" s="802">
        <f>+Ticketing!R57</f>
        <v>0</v>
      </c>
      <c r="F9" s="370">
        <f t="shared" ref="F9:F30" si="4">-E9+G9</f>
        <v>0</v>
      </c>
      <c r="G9" s="802">
        <f>+E9</f>
        <v>0</v>
      </c>
      <c r="H9" s="572">
        <f t="shared" ref="H9:H73" si="5">SUM(N9:AV9)</f>
        <v>0</v>
      </c>
      <c r="I9" s="221"/>
      <c r="J9" s="370">
        <f t="shared" ref="J9:J30" si="6">-I9+K9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si="4"/>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7">SUM(P10:AV10)</f>
        <v>0</v>
      </c>
      <c r="AX10" s="442">
        <f t="shared" ref="AX10:AX73"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c r="C12" s="340"/>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39"/>
      <c r="B13" s="468"/>
      <c r="C13" s="340"/>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39"/>
      <c r="B14" s="468"/>
      <c r="C14" s="340"/>
      <c r="D14" s="351"/>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339"/>
      <c r="B15" s="468"/>
      <c r="C15" s="340"/>
      <c r="D15" s="351"/>
      <c r="E15" s="256"/>
      <c r="F15" s="370">
        <f t="shared" si="4"/>
        <v>0</v>
      </c>
      <c r="G15" s="256"/>
      <c r="H15" s="572">
        <f t="shared" si="5"/>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customHeight="1" x14ac:dyDescent="0.2">
      <c r="A16" s="339"/>
      <c r="B16" s="468"/>
      <c r="C16" s="340"/>
      <c r="D16" s="351"/>
      <c r="E16" s="256"/>
      <c r="F16" s="370">
        <f t="shared" si="4"/>
        <v>0</v>
      </c>
      <c r="G16" s="256"/>
      <c r="H16" s="572">
        <f t="shared" si="5"/>
        <v>0</v>
      </c>
      <c r="I16" s="224"/>
      <c r="J16" s="370">
        <f t="shared" si="6"/>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2">
      <c r="A17" s="339"/>
      <c r="B17" s="468"/>
      <c r="C17" s="340"/>
      <c r="D17" s="351"/>
      <c r="E17" s="256"/>
      <c r="F17" s="370">
        <f t="shared" si="4"/>
        <v>0</v>
      </c>
      <c r="G17" s="256"/>
      <c r="H17" s="572">
        <f t="shared" si="5"/>
        <v>0</v>
      </c>
      <c r="I17" s="224"/>
      <c r="J17" s="370">
        <f t="shared" si="6"/>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customHeight="1" x14ac:dyDescent="0.2">
      <c r="A18" s="339"/>
      <c r="B18" s="468"/>
      <c r="C18" s="340"/>
      <c r="D18" s="351"/>
      <c r="E18" s="256"/>
      <c r="F18" s="370">
        <f t="shared" si="4"/>
        <v>0</v>
      </c>
      <c r="G18" s="256"/>
      <c r="H18" s="572">
        <f t="shared" si="5"/>
        <v>0</v>
      </c>
      <c r="I18" s="224"/>
      <c r="J18" s="370">
        <f t="shared" si="6"/>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customHeight="1" x14ac:dyDescent="0.2">
      <c r="A19" s="150"/>
      <c r="B19" s="459"/>
      <c r="C19" s="262"/>
      <c r="D19" s="373"/>
      <c r="E19" s="256"/>
      <c r="F19" s="370">
        <f t="shared" si="4"/>
        <v>0</v>
      </c>
      <c r="G19" s="256"/>
      <c r="H19" s="572">
        <f t="shared" si="5"/>
        <v>0</v>
      </c>
      <c r="I19" s="224"/>
      <c r="J19" s="370">
        <f t="shared" si="6"/>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2">
      <c r="A20" s="150"/>
      <c r="B20" s="459"/>
      <c r="C20" s="262"/>
      <c r="D20" s="373"/>
      <c r="E20" s="256"/>
      <c r="F20" s="370">
        <f t="shared" si="4"/>
        <v>0</v>
      </c>
      <c r="G20" s="256"/>
      <c r="H20" s="572">
        <f t="shared" si="5"/>
        <v>0</v>
      </c>
      <c r="I20" s="224"/>
      <c r="J20" s="370">
        <f t="shared" si="6"/>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5">
      <c r="A21" s="150"/>
      <c r="B21" s="459"/>
      <c r="C21" s="451"/>
      <c r="D21" s="451"/>
      <c r="E21" s="256"/>
      <c r="F21" s="370">
        <f t="shared" si="4"/>
        <v>0</v>
      </c>
      <c r="G21" s="256"/>
      <c r="H21" s="572">
        <f t="shared" si="5"/>
        <v>0</v>
      </c>
      <c r="I21" s="224"/>
      <c r="J21" s="370">
        <f t="shared" si="6"/>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x14ac:dyDescent="0.2">
      <c r="A22" s="150"/>
      <c r="B22" s="459"/>
      <c r="C22" s="262"/>
      <c r="D22" s="373"/>
      <c r="E22" s="256"/>
      <c r="F22" s="370">
        <f t="shared" si="4"/>
        <v>0</v>
      </c>
      <c r="G22" s="256"/>
      <c r="H22" s="572">
        <f t="shared" si="5"/>
        <v>0</v>
      </c>
      <c r="I22" s="224"/>
      <c r="J22" s="370">
        <f t="shared" si="6"/>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hidden="1"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hidden="1" customHeight="1" x14ac:dyDescent="0.2">
      <c r="A24" s="150"/>
      <c r="B24" s="459"/>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hidden="1" customHeight="1" x14ac:dyDescent="0.2">
      <c r="A25" s="150"/>
      <c r="B25" s="459"/>
      <c r="C25" s="262" t="s">
        <v>301</v>
      </c>
      <c r="D25" s="373"/>
      <c r="E25" s="256"/>
      <c r="F25" s="370">
        <f t="shared" si="4"/>
        <v>0</v>
      </c>
      <c r="G25" s="256"/>
      <c r="H25" s="572">
        <f t="shared" si="5"/>
        <v>0</v>
      </c>
      <c r="I25" s="224"/>
      <c r="J25" s="370">
        <f t="shared" si="6"/>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hidden="1" customHeight="1" thickBot="1" x14ac:dyDescent="0.25">
      <c r="A26" s="150"/>
      <c r="B26" s="459"/>
      <c r="C26" s="262"/>
      <c r="D26" s="373"/>
      <c r="E26" s="256"/>
      <c r="F26" s="370">
        <f t="shared" si="4"/>
        <v>0</v>
      </c>
      <c r="G26" s="256"/>
      <c r="H26" s="572">
        <f t="shared" si="5"/>
        <v>0</v>
      </c>
      <c r="I26" s="224"/>
      <c r="J26" s="370">
        <f t="shared" si="6"/>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7"/>
        <v>0</v>
      </c>
      <c r="AX26" s="442">
        <f t="shared" si="8"/>
        <v>0</v>
      </c>
      <c r="AY26" s="443">
        <f t="shared" si="3"/>
        <v>0</v>
      </c>
    </row>
    <row r="27" spans="1:51" s="4" customFormat="1" ht="15" hidden="1" customHeight="1" x14ac:dyDescent="0.2">
      <c r="A27" s="150"/>
      <c r="B27" s="459"/>
      <c r="C27" s="262"/>
      <c r="D27" s="373"/>
      <c r="E27" s="256"/>
      <c r="F27" s="370">
        <f t="shared" si="4"/>
        <v>0</v>
      </c>
      <c r="G27" s="256"/>
      <c r="H27" s="572">
        <f t="shared" si="5"/>
        <v>0</v>
      </c>
      <c r="I27" s="224"/>
      <c r="J27" s="370">
        <f t="shared" si="6"/>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7"/>
        <v>0</v>
      </c>
      <c r="AX27" s="442">
        <f t="shared" si="8"/>
        <v>0</v>
      </c>
      <c r="AY27" s="443">
        <f t="shared" si="3"/>
        <v>0</v>
      </c>
    </row>
    <row r="28" spans="1:51" s="4" customFormat="1" ht="15" customHeight="1" x14ac:dyDescent="0.2">
      <c r="A28" s="150"/>
      <c r="B28" s="459"/>
      <c r="C28" s="262"/>
      <c r="D28" s="373"/>
      <c r="E28" s="256"/>
      <c r="F28" s="370">
        <f t="shared" si="4"/>
        <v>0</v>
      </c>
      <c r="G28" s="256"/>
      <c r="H28" s="572">
        <f t="shared" si="5"/>
        <v>0</v>
      </c>
      <c r="I28" s="224"/>
      <c r="J28" s="370">
        <f t="shared" si="6"/>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7"/>
        <v>0</v>
      </c>
      <c r="AX28" s="442">
        <f t="shared" si="8"/>
        <v>0</v>
      </c>
      <c r="AY28" s="443">
        <f t="shared" si="3"/>
        <v>0</v>
      </c>
    </row>
    <row r="29" spans="1:51" s="4" customFormat="1" ht="15" customHeight="1" x14ac:dyDescent="0.2">
      <c r="A29" s="150"/>
      <c r="B29" s="459" t="str">
        <f>+B8</f>
        <v>ZK102.K201.Analysis code</v>
      </c>
      <c r="C29" s="262"/>
      <c r="D29" s="373"/>
      <c r="E29" s="256"/>
      <c r="F29" s="370">
        <f t="shared" si="4"/>
        <v>0</v>
      </c>
      <c r="G29" s="256"/>
      <c r="H29" s="572">
        <f t="shared" si="5"/>
        <v>0</v>
      </c>
      <c r="I29" s="224"/>
      <c r="J29" s="370">
        <f t="shared" si="6"/>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7"/>
        <v>0</v>
      </c>
      <c r="AX29" s="442">
        <f t="shared" si="8"/>
        <v>0</v>
      </c>
      <c r="AY29" s="443">
        <f t="shared" si="3"/>
        <v>0</v>
      </c>
    </row>
    <row r="30" spans="1:51" s="4" customFormat="1" ht="15" customHeight="1" thickBot="1" x14ac:dyDescent="0.3">
      <c r="A30" s="170"/>
      <c r="B30" s="460"/>
      <c r="C30" s="280" t="s">
        <v>301</v>
      </c>
      <c r="D30" s="280"/>
      <c r="E30" s="277"/>
      <c r="F30" s="370">
        <f t="shared" si="4"/>
        <v>0</v>
      </c>
      <c r="G30" s="277"/>
      <c r="H30" s="579">
        <f t="shared" si="5"/>
        <v>0</v>
      </c>
      <c r="I30" s="227"/>
      <c r="J30" s="370">
        <f t="shared" si="6"/>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7"/>
        <v>0</v>
      </c>
      <c r="AX30" s="442">
        <f t="shared" si="8"/>
        <v>0</v>
      </c>
      <c r="AY30" s="443">
        <f t="shared" si="3"/>
        <v>0</v>
      </c>
    </row>
    <row r="31" spans="1:51" s="4" customFormat="1" ht="15" customHeight="1" x14ac:dyDescent="0.2">
      <c r="A31" s="194" t="s">
        <v>112</v>
      </c>
      <c r="B31" s="458" t="str">
        <f>+LEFT($E$5,5)&amp;"."&amp;A31&amp;"."&amp;$E$3</f>
        <v>ZK102.K115.Analysis code</v>
      </c>
      <c r="C31" s="341" t="s">
        <v>113</v>
      </c>
      <c r="D31" s="343"/>
      <c r="E31" s="229">
        <f>SUM(E32:E35)</f>
        <v>0</v>
      </c>
      <c r="F31" s="433">
        <f t="shared" ref="F31:L31" si="9">SUM(F32:F35)</f>
        <v>0</v>
      </c>
      <c r="G31" s="229">
        <f t="shared" si="9"/>
        <v>0</v>
      </c>
      <c r="H31" s="229">
        <f t="shared" si="9"/>
        <v>0</v>
      </c>
      <c r="I31" s="203">
        <f t="shared" si="9"/>
        <v>0</v>
      </c>
      <c r="J31" s="321">
        <f t="shared" si="9"/>
        <v>0</v>
      </c>
      <c r="K31" s="203">
        <f t="shared" si="9"/>
        <v>0</v>
      </c>
      <c r="L31" s="219">
        <f t="shared" si="9"/>
        <v>0</v>
      </c>
      <c r="M31" s="219"/>
      <c r="N31" s="265">
        <f>SUM(N32:N35)</f>
        <v>0</v>
      </c>
      <c r="O31" s="265">
        <f>SUM(O32:O35)</f>
        <v>0</v>
      </c>
      <c r="P31" s="265">
        <f>SUM(P32:P35)</f>
        <v>0</v>
      </c>
      <c r="Q31" s="269">
        <f>SUM(Q32:Q35)</f>
        <v>0</v>
      </c>
      <c r="R31" s="401">
        <f t="shared" ref="R31:X31" si="10">SUM(R32:R35)</f>
        <v>0</v>
      </c>
      <c r="S31" s="411">
        <f t="shared" si="10"/>
        <v>0</v>
      </c>
      <c r="T31" s="269">
        <f t="shared" si="10"/>
        <v>0</v>
      </c>
      <c r="U31" s="269">
        <f t="shared" si="10"/>
        <v>0</v>
      </c>
      <c r="V31" s="269">
        <f t="shared" si="10"/>
        <v>0</v>
      </c>
      <c r="W31" s="269">
        <f t="shared" si="10"/>
        <v>0</v>
      </c>
      <c r="X31" s="269">
        <f t="shared" si="10"/>
        <v>0</v>
      </c>
      <c r="Y31" s="269">
        <f t="shared" ref="Y31:AV31" si="11">SUM(Y32:Y35)</f>
        <v>0</v>
      </c>
      <c r="Z31" s="269">
        <f t="shared" si="11"/>
        <v>0</v>
      </c>
      <c r="AA31" s="269">
        <f t="shared" si="11"/>
        <v>0</v>
      </c>
      <c r="AB31" s="269">
        <f t="shared" si="11"/>
        <v>0</v>
      </c>
      <c r="AC31" s="269">
        <f t="shared" si="11"/>
        <v>0</v>
      </c>
      <c r="AD31" s="401">
        <f t="shared" si="11"/>
        <v>0</v>
      </c>
      <c r="AE31" s="411">
        <f t="shared" si="11"/>
        <v>0</v>
      </c>
      <c r="AF31" s="269">
        <f t="shared" si="11"/>
        <v>0</v>
      </c>
      <c r="AG31" s="269">
        <f t="shared" si="11"/>
        <v>0</v>
      </c>
      <c r="AH31" s="269">
        <f t="shared" si="11"/>
        <v>0</v>
      </c>
      <c r="AI31" s="269">
        <f t="shared" si="11"/>
        <v>0</v>
      </c>
      <c r="AJ31" s="269">
        <f t="shared" si="11"/>
        <v>0</v>
      </c>
      <c r="AK31" s="269">
        <f t="shared" si="11"/>
        <v>0</v>
      </c>
      <c r="AL31" s="269">
        <f t="shared" si="11"/>
        <v>0</v>
      </c>
      <c r="AM31" s="269">
        <f t="shared" si="11"/>
        <v>0</v>
      </c>
      <c r="AN31" s="269">
        <f t="shared" si="11"/>
        <v>0</v>
      </c>
      <c r="AO31" s="269">
        <f t="shared" si="11"/>
        <v>0</v>
      </c>
      <c r="AP31" s="401">
        <f t="shared" si="11"/>
        <v>0</v>
      </c>
      <c r="AQ31" s="411">
        <f t="shared" si="11"/>
        <v>0</v>
      </c>
      <c r="AR31" s="269">
        <f t="shared" si="11"/>
        <v>0</v>
      </c>
      <c r="AS31" s="269">
        <f t="shared" si="11"/>
        <v>0</v>
      </c>
      <c r="AT31" s="269">
        <f t="shared" si="11"/>
        <v>0</v>
      </c>
      <c r="AU31" s="269">
        <f t="shared" si="11"/>
        <v>0</v>
      </c>
      <c r="AV31" s="269">
        <f t="shared" si="11"/>
        <v>0</v>
      </c>
      <c r="AW31" s="441">
        <f t="shared" si="7"/>
        <v>0</v>
      </c>
      <c r="AX31" s="442">
        <f t="shared" si="8"/>
        <v>0</v>
      </c>
      <c r="AY31" s="443">
        <f t="shared" si="3"/>
        <v>0</v>
      </c>
    </row>
    <row r="32" spans="1:51" s="4" customFormat="1" ht="15" customHeight="1" x14ac:dyDescent="0.2">
      <c r="A32" s="337"/>
      <c r="B32" s="467"/>
      <c r="C32" s="338"/>
      <c r="D32" s="338"/>
      <c r="E32" s="249"/>
      <c r="F32" s="370">
        <f>-E32+G32</f>
        <v>0</v>
      </c>
      <c r="G32" s="249"/>
      <c r="H32" s="572">
        <f t="shared" si="5"/>
        <v>0</v>
      </c>
      <c r="I32" s="231">
        <v>0</v>
      </c>
      <c r="J32" s="370">
        <f t="shared" ref="J32:J77" si="1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7"/>
        <v>0</v>
      </c>
      <c r="AX32" s="442">
        <f t="shared" si="8"/>
        <v>0</v>
      </c>
      <c r="AY32" s="443">
        <f t="shared" si="3"/>
        <v>0</v>
      </c>
    </row>
    <row r="33" spans="1:51" s="4" customFormat="1" ht="15" customHeight="1" x14ac:dyDescent="0.2">
      <c r="A33" s="339"/>
      <c r="B33" s="468"/>
      <c r="C33" s="340"/>
      <c r="D33" s="756"/>
      <c r="E33" s="249"/>
      <c r="F33" s="370">
        <f>-E33+G33</f>
        <v>0</v>
      </c>
      <c r="G33" s="249"/>
      <c r="H33" s="572">
        <f t="shared" si="5"/>
        <v>0</v>
      </c>
      <c r="I33" s="231"/>
      <c r="J33" s="370">
        <f t="shared" si="1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ZK102.K115.Analysis code</v>
      </c>
      <c r="C34" s="340"/>
      <c r="D34" s="346"/>
      <c r="E34" s="249"/>
      <c r="F34" s="370">
        <f t="shared" ref="F34:F77" si="13">-E34+G34</f>
        <v>0</v>
      </c>
      <c r="G34" s="249">
        <v>0</v>
      </c>
      <c r="H34" s="572">
        <f t="shared" si="5"/>
        <v>0</v>
      </c>
      <c r="I34" s="231"/>
      <c r="J34" s="370">
        <f t="shared" si="1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13"/>
        <v>0</v>
      </c>
      <c r="G35" s="277">
        <v>0</v>
      </c>
      <c r="H35" s="579">
        <f t="shared" si="5"/>
        <v>0</v>
      </c>
      <c r="I35" s="227"/>
      <c r="J35" s="370">
        <f t="shared" si="1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7"/>
        <v>0</v>
      </c>
      <c r="AX35" s="442">
        <f t="shared" si="8"/>
        <v>0</v>
      </c>
      <c r="AY35" s="443">
        <f t="shared" si="3"/>
        <v>0</v>
      </c>
    </row>
    <row r="36" spans="1:51" s="4" customFormat="1" ht="15" customHeight="1" x14ac:dyDescent="0.2">
      <c r="A36" s="194" t="s">
        <v>110</v>
      </c>
      <c r="B36" s="458" t="str">
        <f>+LEFT($E$5,5)&amp;"."&amp;A36&amp;"."&amp;$E$3</f>
        <v>ZK102.K116.Analysis code</v>
      </c>
      <c r="C36" s="341" t="s">
        <v>111</v>
      </c>
      <c r="D36" s="343"/>
      <c r="E36" s="229">
        <f t="shared" ref="E36:L36" si="14">SUM(E37:E40)</f>
        <v>0</v>
      </c>
      <c r="F36" s="433">
        <f t="shared" si="14"/>
        <v>0</v>
      </c>
      <c r="G36" s="229">
        <f t="shared" si="14"/>
        <v>0</v>
      </c>
      <c r="H36" s="229">
        <f t="shared" si="14"/>
        <v>0</v>
      </c>
      <c r="I36" s="203">
        <f t="shared" si="14"/>
        <v>0</v>
      </c>
      <c r="J36" s="321">
        <f t="shared" si="14"/>
        <v>0</v>
      </c>
      <c r="K36" s="203">
        <f t="shared" si="14"/>
        <v>0</v>
      </c>
      <c r="L36" s="219">
        <f t="shared" si="14"/>
        <v>0</v>
      </c>
      <c r="M36" s="219"/>
      <c r="N36" s="265">
        <f>SUM(N37:N40)</f>
        <v>0</v>
      </c>
      <c r="O36" s="265">
        <f>SUM(O37:O40)</f>
        <v>0</v>
      </c>
      <c r="P36" s="265">
        <f>SUM(P37:P40)</f>
        <v>0</v>
      </c>
      <c r="Q36" s="269">
        <f>SUM(Q37:Q40)</f>
        <v>0</v>
      </c>
      <c r="R36" s="401">
        <f t="shared" ref="R36:X36" si="15">SUM(R37:R40)</f>
        <v>0</v>
      </c>
      <c r="S36" s="411">
        <f t="shared" si="15"/>
        <v>0</v>
      </c>
      <c r="T36" s="269">
        <f t="shared" si="15"/>
        <v>0</v>
      </c>
      <c r="U36" s="269">
        <f t="shared" si="15"/>
        <v>0</v>
      </c>
      <c r="V36" s="269">
        <f t="shared" si="15"/>
        <v>0</v>
      </c>
      <c r="W36" s="269">
        <f t="shared" si="15"/>
        <v>0</v>
      </c>
      <c r="X36" s="269">
        <f t="shared" si="15"/>
        <v>0</v>
      </c>
      <c r="Y36" s="269">
        <f t="shared" ref="Y36:AV36" si="16">SUM(Y37:Y40)</f>
        <v>0</v>
      </c>
      <c r="Z36" s="269">
        <f t="shared" si="16"/>
        <v>0</v>
      </c>
      <c r="AA36" s="269">
        <f t="shared" si="16"/>
        <v>0</v>
      </c>
      <c r="AB36" s="269">
        <f t="shared" si="16"/>
        <v>0</v>
      </c>
      <c r="AC36" s="269">
        <f t="shared" si="16"/>
        <v>0</v>
      </c>
      <c r="AD36" s="401">
        <f t="shared" si="16"/>
        <v>0</v>
      </c>
      <c r="AE36" s="411">
        <f t="shared" si="16"/>
        <v>0</v>
      </c>
      <c r="AF36" s="269">
        <f t="shared" si="16"/>
        <v>0</v>
      </c>
      <c r="AG36" s="269">
        <f t="shared" si="16"/>
        <v>0</v>
      </c>
      <c r="AH36" s="269">
        <f t="shared" si="16"/>
        <v>0</v>
      </c>
      <c r="AI36" s="269">
        <f t="shared" si="16"/>
        <v>0</v>
      </c>
      <c r="AJ36" s="269">
        <f t="shared" si="16"/>
        <v>0</v>
      </c>
      <c r="AK36" s="269">
        <f t="shared" si="16"/>
        <v>0</v>
      </c>
      <c r="AL36" s="269">
        <f t="shared" si="16"/>
        <v>0</v>
      </c>
      <c r="AM36" s="269">
        <f t="shared" si="16"/>
        <v>0</v>
      </c>
      <c r="AN36" s="269">
        <f t="shared" si="16"/>
        <v>0</v>
      </c>
      <c r="AO36" s="269">
        <f t="shared" si="16"/>
        <v>0</v>
      </c>
      <c r="AP36" s="401">
        <f t="shared" si="16"/>
        <v>0</v>
      </c>
      <c r="AQ36" s="411">
        <f t="shared" si="16"/>
        <v>0</v>
      </c>
      <c r="AR36" s="269">
        <f t="shared" si="16"/>
        <v>0</v>
      </c>
      <c r="AS36" s="269">
        <f t="shared" si="16"/>
        <v>0</v>
      </c>
      <c r="AT36" s="269">
        <f t="shared" si="16"/>
        <v>0</v>
      </c>
      <c r="AU36" s="269">
        <f t="shared" si="16"/>
        <v>0</v>
      </c>
      <c r="AV36" s="269">
        <f t="shared" si="16"/>
        <v>0</v>
      </c>
      <c r="AW36" s="441">
        <f t="shared" si="7"/>
        <v>0</v>
      </c>
      <c r="AX36" s="442">
        <f t="shared" si="8"/>
        <v>0</v>
      </c>
      <c r="AY36" s="443">
        <f t="shared" si="3"/>
        <v>0</v>
      </c>
    </row>
    <row r="37" spans="1:51" s="4" customFormat="1" ht="15" customHeight="1" x14ac:dyDescent="0.2">
      <c r="A37" s="339"/>
      <c r="B37" s="468"/>
      <c r="C37" s="340"/>
      <c r="D37" s="340"/>
      <c r="E37" s="249"/>
      <c r="F37" s="370">
        <f t="shared" si="13"/>
        <v>0</v>
      </c>
      <c r="G37" s="249">
        <v>0</v>
      </c>
      <c r="H37" s="572">
        <f t="shared" si="5"/>
        <v>0</v>
      </c>
      <c r="I37" s="231"/>
      <c r="J37" s="370">
        <f t="shared" si="1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7"/>
        <v>0</v>
      </c>
      <c r="AX37" s="442">
        <f t="shared" si="8"/>
        <v>0</v>
      </c>
      <c r="AY37" s="443">
        <f t="shared" si="3"/>
        <v>0</v>
      </c>
    </row>
    <row r="38" spans="1:51" s="4" customFormat="1" ht="15" customHeight="1" x14ac:dyDescent="0.2">
      <c r="A38" s="339"/>
      <c r="B38" s="459"/>
      <c r="C38" s="340"/>
      <c r="D38" s="346"/>
      <c r="E38" s="249"/>
      <c r="F38" s="370">
        <f t="shared" si="13"/>
        <v>0</v>
      </c>
      <c r="G38" s="249">
        <v>0</v>
      </c>
      <c r="H38" s="572">
        <f t="shared" si="5"/>
        <v>0</v>
      </c>
      <c r="I38" s="231"/>
      <c r="J38" s="370">
        <f t="shared" si="1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ZK102.K116.Analysis code</v>
      </c>
      <c r="C39" s="342"/>
      <c r="D39" s="342"/>
      <c r="E39" s="249"/>
      <c r="F39" s="370">
        <f t="shared" si="13"/>
        <v>0</v>
      </c>
      <c r="G39" s="249">
        <v>0</v>
      </c>
      <c r="H39" s="572">
        <f t="shared" si="5"/>
        <v>0</v>
      </c>
      <c r="I39" s="231"/>
      <c r="J39" s="370">
        <f t="shared" si="1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13"/>
        <v>0</v>
      </c>
      <c r="G40" s="277">
        <v>0</v>
      </c>
      <c r="H40" s="579">
        <f t="shared" si="5"/>
        <v>0</v>
      </c>
      <c r="I40" s="227"/>
      <c r="J40" s="370">
        <f t="shared" si="1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5" t="s">
        <v>114</v>
      </c>
      <c r="B41" s="458" t="str">
        <f>+LEFT($E$5,5)&amp;"."&amp;A41&amp;"."&amp;$E$3</f>
        <v>ZK102.K202.Analysis code</v>
      </c>
      <c r="C41" s="343" t="s">
        <v>115</v>
      </c>
      <c r="D41" s="343"/>
      <c r="E41" s="229">
        <f t="shared" ref="E41:L41" si="17">SUM(E42:E45)</f>
        <v>0</v>
      </c>
      <c r="F41" s="433">
        <f>SUM(F42:F45)</f>
        <v>0</v>
      </c>
      <c r="G41" s="229">
        <f>SUM(G42:G45)</f>
        <v>0</v>
      </c>
      <c r="H41" s="229">
        <f t="shared" si="17"/>
        <v>0</v>
      </c>
      <c r="I41" s="203">
        <f t="shared" si="17"/>
        <v>0</v>
      </c>
      <c r="J41" s="321">
        <f>SUM(J42:J45)</f>
        <v>0</v>
      </c>
      <c r="K41" s="203">
        <f t="shared" si="17"/>
        <v>0</v>
      </c>
      <c r="L41" s="219">
        <f t="shared" si="17"/>
        <v>0</v>
      </c>
      <c r="M41" s="219"/>
      <c r="N41" s="265">
        <f>SUM(N42:N45)</f>
        <v>0</v>
      </c>
      <c r="O41" s="265">
        <f>SUM(O42:O45)</f>
        <v>0</v>
      </c>
      <c r="P41" s="265">
        <f>SUM(P42:P45)</f>
        <v>0</v>
      </c>
      <c r="Q41" s="269">
        <f>SUM(Q42:Q45)</f>
        <v>0</v>
      </c>
      <c r="R41" s="401">
        <f t="shared" ref="R41:X41" si="18">SUM(R42:R45)</f>
        <v>0</v>
      </c>
      <c r="S41" s="411">
        <f t="shared" si="18"/>
        <v>0</v>
      </c>
      <c r="T41" s="269">
        <f t="shared" si="18"/>
        <v>0</v>
      </c>
      <c r="U41" s="269">
        <f t="shared" si="18"/>
        <v>0</v>
      </c>
      <c r="V41" s="269">
        <f t="shared" si="18"/>
        <v>0</v>
      </c>
      <c r="W41" s="269">
        <f t="shared" si="18"/>
        <v>0</v>
      </c>
      <c r="X41" s="269">
        <f t="shared" si="18"/>
        <v>0</v>
      </c>
      <c r="Y41" s="269">
        <f t="shared" ref="Y41:AV41" si="19">SUM(Y42:Y45)</f>
        <v>0</v>
      </c>
      <c r="Z41" s="269">
        <f t="shared" si="19"/>
        <v>0</v>
      </c>
      <c r="AA41" s="269">
        <f t="shared" si="19"/>
        <v>0</v>
      </c>
      <c r="AB41" s="269">
        <f t="shared" si="19"/>
        <v>0</v>
      </c>
      <c r="AC41" s="269">
        <f t="shared" si="19"/>
        <v>0</v>
      </c>
      <c r="AD41" s="401">
        <f t="shared" si="19"/>
        <v>0</v>
      </c>
      <c r="AE41" s="411">
        <f t="shared" si="19"/>
        <v>0</v>
      </c>
      <c r="AF41" s="269">
        <f t="shared" si="19"/>
        <v>0</v>
      </c>
      <c r="AG41" s="269">
        <f t="shared" si="19"/>
        <v>0</v>
      </c>
      <c r="AH41" s="269">
        <f t="shared" si="19"/>
        <v>0</v>
      </c>
      <c r="AI41" s="269">
        <f t="shared" si="19"/>
        <v>0</v>
      </c>
      <c r="AJ41" s="269">
        <f t="shared" si="19"/>
        <v>0</v>
      </c>
      <c r="AK41" s="269">
        <f t="shared" si="19"/>
        <v>0</v>
      </c>
      <c r="AL41" s="269">
        <f t="shared" si="19"/>
        <v>0</v>
      </c>
      <c r="AM41" s="269">
        <f t="shared" si="19"/>
        <v>0</v>
      </c>
      <c r="AN41" s="269">
        <f t="shared" si="19"/>
        <v>0</v>
      </c>
      <c r="AO41" s="269">
        <f t="shared" si="19"/>
        <v>0</v>
      </c>
      <c r="AP41" s="401">
        <f t="shared" si="19"/>
        <v>0</v>
      </c>
      <c r="AQ41" s="411">
        <f t="shared" si="19"/>
        <v>0</v>
      </c>
      <c r="AR41" s="269">
        <f t="shared" si="19"/>
        <v>0</v>
      </c>
      <c r="AS41" s="269">
        <f t="shared" si="19"/>
        <v>0</v>
      </c>
      <c r="AT41" s="269">
        <f t="shared" si="19"/>
        <v>0</v>
      </c>
      <c r="AU41" s="269">
        <f t="shared" si="19"/>
        <v>0</v>
      </c>
      <c r="AV41" s="269">
        <f t="shared" si="19"/>
        <v>0</v>
      </c>
      <c r="AW41" s="441">
        <f t="shared" si="7"/>
        <v>0</v>
      </c>
      <c r="AX41" s="442">
        <f t="shared" si="8"/>
        <v>0</v>
      </c>
      <c r="AY41" s="443">
        <f t="shared" si="3"/>
        <v>0</v>
      </c>
    </row>
    <row r="42" spans="1:51" s="4" customFormat="1" ht="15" customHeight="1" x14ac:dyDescent="0.2">
      <c r="A42" s="344"/>
      <c r="B42" s="469"/>
      <c r="C42" s="340"/>
      <c r="D42" s="340"/>
      <c r="E42" s="249"/>
      <c r="F42" s="370">
        <f t="shared" si="13"/>
        <v>0</v>
      </c>
      <c r="G42" s="249">
        <v>0</v>
      </c>
      <c r="H42" s="572">
        <f t="shared" si="5"/>
        <v>0</v>
      </c>
      <c r="I42" s="231"/>
      <c r="J42" s="370">
        <f t="shared" si="1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39"/>
      <c r="B43" s="468"/>
      <c r="C43" s="340"/>
      <c r="D43" s="346"/>
      <c r="E43" s="249"/>
      <c r="F43" s="370">
        <f t="shared" si="13"/>
        <v>0</v>
      </c>
      <c r="G43" s="249">
        <v>0</v>
      </c>
      <c r="H43" s="572">
        <f t="shared" si="5"/>
        <v>0</v>
      </c>
      <c r="I43" s="231"/>
      <c r="J43" s="370">
        <f t="shared" si="1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ZK102.K202.Analysis code</v>
      </c>
      <c r="C44" s="340"/>
      <c r="D44" s="346"/>
      <c r="E44" s="249"/>
      <c r="F44" s="370">
        <f t="shared" si="13"/>
        <v>0</v>
      </c>
      <c r="G44" s="249">
        <v>0</v>
      </c>
      <c r="H44" s="572">
        <f t="shared" si="5"/>
        <v>0</v>
      </c>
      <c r="I44" s="231"/>
      <c r="J44" s="370">
        <f t="shared" si="1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13"/>
        <v>0</v>
      </c>
      <c r="G45" s="277">
        <v>0</v>
      </c>
      <c r="H45" s="579">
        <f t="shared" si="5"/>
        <v>0</v>
      </c>
      <c r="I45" s="227"/>
      <c r="J45" s="370">
        <f t="shared" si="1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7"/>
        <v>0</v>
      </c>
      <c r="AX45" s="442">
        <f t="shared" si="8"/>
        <v>0</v>
      </c>
      <c r="AY45" s="443">
        <f t="shared" si="3"/>
        <v>0</v>
      </c>
    </row>
    <row r="46" spans="1:51" s="4" customFormat="1" ht="15" customHeight="1" x14ac:dyDescent="0.2">
      <c r="A46" s="195" t="s">
        <v>116</v>
      </c>
      <c r="B46" s="458" t="str">
        <f>+LEFT($E$5,5)&amp;"."&amp;A46&amp;"."&amp;$E$3</f>
        <v>ZK102.K203.Analysis code</v>
      </c>
      <c r="C46" s="343" t="s">
        <v>117</v>
      </c>
      <c r="D46" s="343"/>
      <c r="E46" s="229">
        <f t="shared" ref="E46:L46" si="20">SUM(E47:E50)</f>
        <v>0</v>
      </c>
      <c r="F46" s="433">
        <f>SUM(F47:F50)</f>
        <v>0</v>
      </c>
      <c r="G46" s="229">
        <f>SUM(G47:G50)</f>
        <v>0</v>
      </c>
      <c r="H46" s="229">
        <f t="shared" si="20"/>
        <v>0</v>
      </c>
      <c r="I46" s="203">
        <f t="shared" si="20"/>
        <v>0</v>
      </c>
      <c r="J46" s="321">
        <f>SUM(J47:J50)</f>
        <v>0</v>
      </c>
      <c r="K46" s="203">
        <f t="shared" si="20"/>
        <v>0</v>
      </c>
      <c r="L46" s="219">
        <f t="shared" si="20"/>
        <v>0</v>
      </c>
      <c r="M46" s="219"/>
      <c r="N46" s="265">
        <f>SUM(N47:N50)</f>
        <v>0</v>
      </c>
      <c r="O46" s="265">
        <f>SUM(O47:O50)</f>
        <v>0</v>
      </c>
      <c r="P46" s="265">
        <f>SUM(P47:P50)</f>
        <v>0</v>
      </c>
      <c r="Q46" s="269">
        <f>SUM(Q47:Q50)</f>
        <v>0</v>
      </c>
      <c r="R46" s="401">
        <f t="shared" ref="R46:X46" si="21">SUM(R47:R50)</f>
        <v>0</v>
      </c>
      <c r="S46" s="411">
        <f t="shared" si="21"/>
        <v>0</v>
      </c>
      <c r="T46" s="269">
        <f t="shared" si="21"/>
        <v>0</v>
      </c>
      <c r="U46" s="269">
        <f t="shared" si="21"/>
        <v>0</v>
      </c>
      <c r="V46" s="269">
        <f t="shared" si="21"/>
        <v>0</v>
      </c>
      <c r="W46" s="269">
        <f t="shared" si="21"/>
        <v>0</v>
      </c>
      <c r="X46" s="269">
        <f t="shared" si="21"/>
        <v>0</v>
      </c>
      <c r="Y46" s="269">
        <f t="shared" ref="Y46:AV46" si="22">SUM(Y47:Y50)</f>
        <v>0</v>
      </c>
      <c r="Z46" s="269">
        <f t="shared" si="22"/>
        <v>0</v>
      </c>
      <c r="AA46" s="269">
        <f t="shared" si="22"/>
        <v>0</v>
      </c>
      <c r="AB46" s="269">
        <f t="shared" si="22"/>
        <v>0</v>
      </c>
      <c r="AC46" s="269">
        <f t="shared" si="22"/>
        <v>0</v>
      </c>
      <c r="AD46" s="401">
        <f t="shared" si="22"/>
        <v>0</v>
      </c>
      <c r="AE46" s="411">
        <f t="shared" si="22"/>
        <v>0</v>
      </c>
      <c r="AF46" s="269">
        <f t="shared" si="22"/>
        <v>0</v>
      </c>
      <c r="AG46" s="269">
        <f t="shared" si="22"/>
        <v>0</v>
      </c>
      <c r="AH46" s="269">
        <f t="shared" si="22"/>
        <v>0</v>
      </c>
      <c r="AI46" s="269">
        <f t="shared" si="22"/>
        <v>0</v>
      </c>
      <c r="AJ46" s="269">
        <f t="shared" si="22"/>
        <v>0</v>
      </c>
      <c r="AK46" s="269">
        <f t="shared" si="22"/>
        <v>0</v>
      </c>
      <c r="AL46" s="269">
        <f t="shared" si="22"/>
        <v>0</v>
      </c>
      <c r="AM46" s="269">
        <f t="shared" si="22"/>
        <v>0</v>
      </c>
      <c r="AN46" s="269">
        <f t="shared" si="22"/>
        <v>0</v>
      </c>
      <c r="AO46" s="269">
        <f t="shared" si="22"/>
        <v>0</v>
      </c>
      <c r="AP46" s="401">
        <f t="shared" si="22"/>
        <v>0</v>
      </c>
      <c r="AQ46" s="411">
        <f t="shared" si="22"/>
        <v>0</v>
      </c>
      <c r="AR46" s="269">
        <f t="shared" si="22"/>
        <v>0</v>
      </c>
      <c r="AS46" s="269">
        <f t="shared" si="22"/>
        <v>0</v>
      </c>
      <c r="AT46" s="269">
        <f t="shared" si="22"/>
        <v>0</v>
      </c>
      <c r="AU46" s="269">
        <f t="shared" si="22"/>
        <v>0</v>
      </c>
      <c r="AV46" s="269">
        <f t="shared" si="22"/>
        <v>0</v>
      </c>
      <c r="AW46" s="441">
        <f t="shared" si="7"/>
        <v>0</v>
      </c>
      <c r="AX46" s="442">
        <f t="shared" si="8"/>
        <v>0</v>
      </c>
      <c r="AY46" s="443">
        <f t="shared" si="3"/>
        <v>0</v>
      </c>
    </row>
    <row r="47" spans="1:51" s="4" customFormat="1" ht="15" customHeight="1" x14ac:dyDescent="0.2">
      <c r="A47" s="344"/>
      <c r="B47" s="469"/>
      <c r="C47" s="340"/>
      <c r="D47" s="340"/>
      <c r="E47" s="249"/>
      <c r="F47" s="370">
        <f t="shared" si="13"/>
        <v>0</v>
      </c>
      <c r="G47" s="249">
        <v>0</v>
      </c>
      <c r="H47" s="572">
        <f t="shared" si="5"/>
        <v>0</v>
      </c>
      <c r="I47" s="231"/>
      <c r="J47" s="370">
        <f t="shared" si="1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7"/>
        <v>0</v>
      </c>
      <c r="AX47" s="442">
        <f t="shared" si="8"/>
        <v>0</v>
      </c>
      <c r="AY47" s="443">
        <f t="shared" si="3"/>
        <v>0</v>
      </c>
    </row>
    <row r="48" spans="1:51" s="4" customFormat="1" ht="15" customHeight="1" x14ac:dyDescent="0.2">
      <c r="A48" s="344"/>
      <c r="B48" s="469"/>
      <c r="C48" s="340"/>
      <c r="D48" s="346"/>
      <c r="E48" s="249"/>
      <c r="F48" s="370">
        <f t="shared" si="13"/>
        <v>0</v>
      </c>
      <c r="G48" s="249">
        <v>0</v>
      </c>
      <c r="H48" s="572">
        <f t="shared" si="5"/>
        <v>0</v>
      </c>
      <c r="I48" s="231"/>
      <c r="J48" s="370">
        <f t="shared" si="1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ZK102.K203.Analysis code</v>
      </c>
      <c r="C49" s="340"/>
      <c r="D49" s="346"/>
      <c r="E49" s="249"/>
      <c r="F49" s="370">
        <f t="shared" si="13"/>
        <v>0</v>
      </c>
      <c r="G49" s="249">
        <v>0</v>
      </c>
      <c r="H49" s="572">
        <f t="shared" si="5"/>
        <v>0</v>
      </c>
      <c r="I49" s="231"/>
      <c r="J49" s="370">
        <f t="shared" si="1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13"/>
        <v>0</v>
      </c>
      <c r="G50" s="277">
        <v>0</v>
      </c>
      <c r="H50" s="579">
        <f t="shared" si="5"/>
        <v>0</v>
      </c>
      <c r="I50" s="227"/>
      <c r="J50" s="371">
        <f t="shared" si="1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4" customFormat="1" ht="15" customHeight="1" x14ac:dyDescent="0.2">
      <c r="A51" s="557" t="s">
        <v>317</v>
      </c>
      <c r="B51" s="548" t="str">
        <f>+LEFT($E$5,5)&amp;"."&amp;A51&amp;"."&amp;$E$3</f>
        <v>ZK102.K117.Analysis code</v>
      </c>
      <c r="C51" s="450" t="s">
        <v>5095</v>
      </c>
      <c r="D51" s="450"/>
      <c r="E51" s="431">
        <f t="shared" ref="E51:L51" si="23">SUM(E52:E54)</f>
        <v>0</v>
      </c>
      <c r="F51" s="574">
        <f>SUM(F52:F54)</f>
        <v>0</v>
      </c>
      <c r="G51" s="431">
        <f>SUM(G52:G54)</f>
        <v>0</v>
      </c>
      <c r="H51" s="431">
        <f t="shared" si="23"/>
        <v>0</v>
      </c>
      <c r="I51" s="550">
        <f t="shared" si="23"/>
        <v>0</v>
      </c>
      <c r="J51" s="549">
        <f>SUM(J52:J54)</f>
        <v>0</v>
      </c>
      <c r="K51" s="550">
        <f t="shared" si="23"/>
        <v>0</v>
      </c>
      <c r="L51" s="551">
        <f t="shared" si="23"/>
        <v>0</v>
      </c>
      <c r="M51" s="551"/>
      <c r="N51" s="431">
        <f>SUM(N52:N54)</f>
        <v>0</v>
      </c>
      <c r="O51" s="431">
        <f>SUM(O52:O54)</f>
        <v>0</v>
      </c>
      <c r="P51" s="481">
        <f>SUM(P52:P54)</f>
        <v>0</v>
      </c>
      <c r="Q51" s="482">
        <f>SUM(Q52:Q54)</f>
        <v>0</v>
      </c>
      <c r="R51" s="483">
        <f t="shared" ref="R51:X51" si="24">SUM(R52:R54)</f>
        <v>0</v>
      </c>
      <c r="S51" s="484">
        <f t="shared" si="24"/>
        <v>0</v>
      </c>
      <c r="T51" s="482">
        <f t="shared" si="24"/>
        <v>0</v>
      </c>
      <c r="U51" s="482">
        <f t="shared" si="24"/>
        <v>0</v>
      </c>
      <c r="V51" s="482">
        <f t="shared" si="24"/>
        <v>0</v>
      </c>
      <c r="W51" s="482">
        <f t="shared" si="24"/>
        <v>0</v>
      </c>
      <c r="X51" s="482">
        <f t="shared" si="24"/>
        <v>0</v>
      </c>
      <c r="Y51" s="482">
        <f t="shared" ref="Y51:AV51" si="25">SUM(Y52:Y54)</f>
        <v>0</v>
      </c>
      <c r="Z51" s="482">
        <f t="shared" si="25"/>
        <v>0</v>
      </c>
      <c r="AA51" s="482">
        <f t="shared" si="25"/>
        <v>0</v>
      </c>
      <c r="AB51" s="482">
        <f t="shared" si="25"/>
        <v>0</v>
      </c>
      <c r="AC51" s="482">
        <f t="shared" si="25"/>
        <v>0</v>
      </c>
      <c r="AD51" s="483">
        <f t="shared" si="25"/>
        <v>0</v>
      </c>
      <c r="AE51" s="484">
        <f t="shared" si="25"/>
        <v>0</v>
      </c>
      <c r="AF51" s="482">
        <f t="shared" si="25"/>
        <v>0</v>
      </c>
      <c r="AG51" s="482">
        <f t="shared" si="25"/>
        <v>0</v>
      </c>
      <c r="AH51" s="482">
        <f t="shared" si="25"/>
        <v>0</v>
      </c>
      <c r="AI51" s="482">
        <f t="shared" si="25"/>
        <v>0</v>
      </c>
      <c r="AJ51" s="482">
        <f t="shared" si="25"/>
        <v>0</v>
      </c>
      <c r="AK51" s="482">
        <f t="shared" si="25"/>
        <v>0</v>
      </c>
      <c r="AL51" s="482">
        <f t="shared" si="25"/>
        <v>0</v>
      </c>
      <c r="AM51" s="482">
        <f t="shared" si="25"/>
        <v>0</v>
      </c>
      <c r="AN51" s="482">
        <f t="shared" si="25"/>
        <v>0</v>
      </c>
      <c r="AO51" s="482">
        <f t="shared" si="25"/>
        <v>0</v>
      </c>
      <c r="AP51" s="483">
        <f t="shared" si="25"/>
        <v>0</v>
      </c>
      <c r="AQ51" s="484">
        <f t="shared" si="25"/>
        <v>0</v>
      </c>
      <c r="AR51" s="482">
        <f t="shared" si="25"/>
        <v>0</v>
      </c>
      <c r="AS51" s="482">
        <f t="shared" si="25"/>
        <v>0</v>
      </c>
      <c r="AT51" s="482">
        <f t="shared" si="25"/>
        <v>0</v>
      </c>
      <c r="AU51" s="482">
        <f t="shared" si="25"/>
        <v>0</v>
      </c>
      <c r="AV51" s="482">
        <f t="shared" si="25"/>
        <v>0</v>
      </c>
      <c r="AW51" s="441">
        <f t="shared" si="7"/>
        <v>0</v>
      </c>
      <c r="AX51" s="442">
        <f t="shared" si="8"/>
        <v>0</v>
      </c>
      <c r="AY51" s="443">
        <f t="shared" si="3"/>
        <v>0</v>
      </c>
    </row>
    <row r="52" spans="1:51" s="4" customFormat="1" ht="15" customHeight="1" x14ac:dyDescent="0.2">
      <c r="A52" s="151"/>
      <c r="B52" s="463"/>
      <c r="C52" s="273"/>
      <c r="D52" s="273"/>
      <c r="E52" s="249"/>
      <c r="F52" s="552">
        <f t="shared" si="13"/>
        <v>0</v>
      </c>
      <c r="G52" s="249"/>
      <c r="H52" s="220"/>
      <c r="I52" s="231"/>
      <c r="J52" s="552">
        <f t="shared" si="1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customHeight="1" x14ac:dyDescent="0.2">
      <c r="A53" s="151"/>
      <c r="B53" s="463" t="str">
        <f>+B51</f>
        <v>ZK102.K117.Analysis code</v>
      </c>
      <c r="C53" s="342"/>
      <c r="D53" s="342"/>
      <c r="E53" s="249"/>
      <c r="F53" s="552">
        <f t="shared" si="13"/>
        <v>0</v>
      </c>
      <c r="G53" s="249">
        <v>0</v>
      </c>
      <c r="H53" s="220">
        <f t="shared" si="5"/>
        <v>0</v>
      </c>
      <c r="I53" s="231"/>
      <c r="J53" s="552">
        <f t="shared" si="1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13"/>
        <v>0</v>
      </c>
      <c r="G54" s="277">
        <v>0</v>
      </c>
      <c r="H54" s="226">
        <f t="shared" si="5"/>
        <v>0</v>
      </c>
      <c r="I54" s="227"/>
      <c r="J54" s="560">
        <f t="shared" si="1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7"/>
        <v>0</v>
      </c>
      <c r="AX54" s="442">
        <f t="shared" si="8"/>
        <v>0</v>
      </c>
      <c r="AY54" s="443">
        <f t="shared" si="3"/>
        <v>0</v>
      </c>
    </row>
    <row r="55" spans="1:51" s="4" customFormat="1" ht="15" hidden="1" customHeight="1" x14ac:dyDescent="0.2">
      <c r="A55" s="557"/>
      <c r="B55" s="548" t="str">
        <f>+LEFT($E$5,5)&amp;"."&amp;A55&amp;"."&amp;$E$3</f>
        <v>ZK102..Analysis code</v>
      </c>
      <c r="C55" s="450"/>
      <c r="D55" s="450"/>
      <c r="E55" s="431">
        <f t="shared" ref="E55:L55" si="26">SUM(E56:E58)</f>
        <v>0</v>
      </c>
      <c r="F55" s="574">
        <f t="shared" si="26"/>
        <v>0</v>
      </c>
      <c r="G55" s="431">
        <f t="shared" si="26"/>
        <v>0</v>
      </c>
      <c r="H55" s="431">
        <f t="shared" si="26"/>
        <v>0</v>
      </c>
      <c r="I55" s="550">
        <f t="shared" si="26"/>
        <v>0</v>
      </c>
      <c r="J55" s="549">
        <f t="shared" si="26"/>
        <v>0</v>
      </c>
      <c r="K55" s="550">
        <f t="shared" si="26"/>
        <v>0</v>
      </c>
      <c r="L55" s="551">
        <f t="shared" si="26"/>
        <v>0</v>
      </c>
      <c r="M55" s="551"/>
      <c r="N55" s="431">
        <f>SUM(N56:N58)</f>
        <v>0</v>
      </c>
      <c r="O55" s="431">
        <f>SUM(O56:O58)</f>
        <v>0</v>
      </c>
      <c r="P55" s="481">
        <f>SUM(P56:P58)</f>
        <v>0</v>
      </c>
      <c r="Q55" s="482">
        <f>SUM(Q56:Q58)</f>
        <v>0</v>
      </c>
      <c r="R55" s="483">
        <f t="shared" ref="R55:X55" si="27">SUM(R56:R58)</f>
        <v>0</v>
      </c>
      <c r="S55" s="484">
        <f t="shared" si="27"/>
        <v>0</v>
      </c>
      <c r="T55" s="482">
        <f t="shared" si="27"/>
        <v>0</v>
      </c>
      <c r="U55" s="482">
        <f t="shared" si="27"/>
        <v>0</v>
      </c>
      <c r="V55" s="482">
        <f t="shared" si="27"/>
        <v>0</v>
      </c>
      <c r="W55" s="482">
        <f t="shared" si="27"/>
        <v>0</v>
      </c>
      <c r="X55" s="482">
        <f t="shared" si="27"/>
        <v>0</v>
      </c>
      <c r="Y55" s="482">
        <f t="shared" ref="Y55:AV55" si="28">SUM(Y56:Y58)</f>
        <v>0</v>
      </c>
      <c r="Z55" s="482">
        <f t="shared" si="28"/>
        <v>0</v>
      </c>
      <c r="AA55" s="482">
        <f t="shared" si="28"/>
        <v>0</v>
      </c>
      <c r="AB55" s="482">
        <f t="shared" si="28"/>
        <v>0</v>
      </c>
      <c r="AC55" s="482">
        <f t="shared" si="28"/>
        <v>0</v>
      </c>
      <c r="AD55" s="483">
        <f t="shared" si="28"/>
        <v>0</v>
      </c>
      <c r="AE55" s="484">
        <f t="shared" si="28"/>
        <v>0</v>
      </c>
      <c r="AF55" s="482">
        <f t="shared" si="28"/>
        <v>0</v>
      </c>
      <c r="AG55" s="482">
        <f t="shared" si="28"/>
        <v>0</v>
      </c>
      <c r="AH55" s="482">
        <f t="shared" si="28"/>
        <v>0</v>
      </c>
      <c r="AI55" s="482">
        <f t="shared" si="28"/>
        <v>0</v>
      </c>
      <c r="AJ55" s="482">
        <f t="shared" si="28"/>
        <v>0</v>
      </c>
      <c r="AK55" s="482">
        <f t="shared" si="28"/>
        <v>0</v>
      </c>
      <c r="AL55" s="482">
        <f t="shared" si="28"/>
        <v>0</v>
      </c>
      <c r="AM55" s="482">
        <f t="shared" si="28"/>
        <v>0</v>
      </c>
      <c r="AN55" s="482">
        <f t="shared" si="28"/>
        <v>0</v>
      </c>
      <c r="AO55" s="482">
        <f t="shared" si="28"/>
        <v>0</v>
      </c>
      <c r="AP55" s="483">
        <f t="shared" si="28"/>
        <v>0</v>
      </c>
      <c r="AQ55" s="484">
        <f t="shared" si="28"/>
        <v>0</v>
      </c>
      <c r="AR55" s="482">
        <f t="shared" si="28"/>
        <v>0</v>
      </c>
      <c r="AS55" s="482">
        <f t="shared" si="28"/>
        <v>0</v>
      </c>
      <c r="AT55" s="482">
        <f t="shared" si="28"/>
        <v>0</v>
      </c>
      <c r="AU55" s="482">
        <f t="shared" si="28"/>
        <v>0</v>
      </c>
      <c r="AV55" s="482">
        <f t="shared" si="28"/>
        <v>0</v>
      </c>
      <c r="AW55" s="441">
        <f t="shared" si="7"/>
        <v>0</v>
      </c>
      <c r="AX55" s="442">
        <f t="shared" si="8"/>
        <v>0</v>
      </c>
      <c r="AY55" s="443">
        <f t="shared" si="3"/>
        <v>0</v>
      </c>
    </row>
    <row r="56" spans="1:51" s="4" customFormat="1" ht="15" hidden="1" customHeight="1" x14ac:dyDescent="0.2">
      <c r="A56" s="151"/>
      <c r="B56" s="463"/>
      <c r="C56" s="273"/>
      <c r="D56" s="273"/>
      <c r="E56" s="249"/>
      <c r="F56" s="552">
        <f t="shared" si="13"/>
        <v>0</v>
      </c>
      <c r="G56" s="249">
        <v>0</v>
      </c>
      <c r="H56" s="220">
        <f t="shared" si="5"/>
        <v>0</v>
      </c>
      <c r="I56" s="231"/>
      <c r="J56" s="552">
        <f t="shared" si="1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7"/>
        <v>0</v>
      </c>
      <c r="AX56" s="442">
        <f t="shared" si="8"/>
        <v>0</v>
      </c>
      <c r="AY56" s="443">
        <f t="shared" si="3"/>
        <v>0</v>
      </c>
    </row>
    <row r="57" spans="1:51" s="4" customFormat="1" ht="15" hidden="1" customHeight="1" x14ac:dyDescent="0.2">
      <c r="A57" s="151"/>
      <c r="B57" s="463"/>
      <c r="C57" s="342"/>
      <c r="D57" s="342"/>
      <c r="E57" s="249"/>
      <c r="F57" s="552">
        <f t="shared" si="13"/>
        <v>0</v>
      </c>
      <c r="G57" s="249">
        <v>0</v>
      </c>
      <c r="H57" s="220">
        <f t="shared" si="5"/>
        <v>0</v>
      </c>
      <c r="I57" s="231"/>
      <c r="J57" s="552">
        <f t="shared" si="1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13"/>
        <v>0</v>
      </c>
      <c r="G58" s="277">
        <v>0</v>
      </c>
      <c r="H58" s="226">
        <f t="shared" si="5"/>
        <v>0</v>
      </c>
      <c r="I58" s="227"/>
      <c r="J58" s="552">
        <f t="shared" si="1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48" t="str">
        <f>+LEFT($E$5,5)&amp;"."&amp;A59&amp;"."&amp;$E$3</f>
        <v>ZK102..Analysis code</v>
      </c>
      <c r="C59" s="450"/>
      <c r="D59" s="450"/>
      <c r="E59" s="431">
        <f t="shared" ref="E59:L59" si="29">SUM(E60:E62)</f>
        <v>0</v>
      </c>
      <c r="F59" s="574">
        <f t="shared" si="29"/>
        <v>0</v>
      </c>
      <c r="G59" s="431">
        <f t="shared" si="29"/>
        <v>0</v>
      </c>
      <c r="H59" s="431">
        <f t="shared" si="29"/>
        <v>0</v>
      </c>
      <c r="I59" s="550">
        <f t="shared" si="29"/>
        <v>0</v>
      </c>
      <c r="J59" s="549">
        <f t="shared" si="29"/>
        <v>0</v>
      </c>
      <c r="K59" s="550">
        <f t="shared" si="29"/>
        <v>0</v>
      </c>
      <c r="L59" s="551">
        <f t="shared" si="29"/>
        <v>0</v>
      </c>
      <c r="M59" s="551"/>
      <c r="N59" s="481">
        <f>SUM(N60:N62)</f>
        <v>0</v>
      </c>
      <c r="O59" s="481">
        <f>SUM(O60:O62)</f>
        <v>0</v>
      </c>
      <c r="P59" s="481">
        <f>SUM(P60:P62)</f>
        <v>0</v>
      </c>
      <c r="Q59" s="482">
        <f>SUM(Q60:Q62)</f>
        <v>0</v>
      </c>
      <c r="R59" s="483">
        <f t="shared" ref="R59:X59" si="30">SUM(R60:R62)</f>
        <v>0</v>
      </c>
      <c r="S59" s="484">
        <f t="shared" si="30"/>
        <v>0</v>
      </c>
      <c r="T59" s="482">
        <f t="shared" si="30"/>
        <v>0</v>
      </c>
      <c r="U59" s="482">
        <f t="shared" si="30"/>
        <v>0</v>
      </c>
      <c r="V59" s="482">
        <f t="shared" si="30"/>
        <v>0</v>
      </c>
      <c r="W59" s="482">
        <f t="shared" si="30"/>
        <v>0</v>
      </c>
      <c r="X59" s="482">
        <f t="shared" si="30"/>
        <v>0</v>
      </c>
      <c r="Y59" s="482">
        <f t="shared" ref="Y59:AV59" si="31">SUM(Y60:Y62)</f>
        <v>0</v>
      </c>
      <c r="Z59" s="482">
        <f t="shared" si="31"/>
        <v>0</v>
      </c>
      <c r="AA59" s="482">
        <f t="shared" si="31"/>
        <v>0</v>
      </c>
      <c r="AB59" s="482">
        <f t="shared" si="31"/>
        <v>0</v>
      </c>
      <c r="AC59" s="482">
        <f t="shared" si="31"/>
        <v>0</v>
      </c>
      <c r="AD59" s="483">
        <f t="shared" si="31"/>
        <v>0</v>
      </c>
      <c r="AE59" s="484">
        <f t="shared" si="31"/>
        <v>0</v>
      </c>
      <c r="AF59" s="482">
        <f t="shared" si="31"/>
        <v>0</v>
      </c>
      <c r="AG59" s="482">
        <f t="shared" si="31"/>
        <v>0</v>
      </c>
      <c r="AH59" s="482">
        <f t="shared" si="31"/>
        <v>0</v>
      </c>
      <c r="AI59" s="482">
        <f t="shared" si="31"/>
        <v>0</v>
      </c>
      <c r="AJ59" s="482">
        <f t="shared" si="31"/>
        <v>0</v>
      </c>
      <c r="AK59" s="482">
        <f t="shared" si="31"/>
        <v>0</v>
      </c>
      <c r="AL59" s="482">
        <f t="shared" si="31"/>
        <v>0</v>
      </c>
      <c r="AM59" s="482">
        <f t="shared" si="31"/>
        <v>0</v>
      </c>
      <c r="AN59" s="482">
        <f t="shared" si="31"/>
        <v>0</v>
      </c>
      <c r="AO59" s="482">
        <f t="shared" si="31"/>
        <v>0</v>
      </c>
      <c r="AP59" s="483">
        <f t="shared" si="31"/>
        <v>0</v>
      </c>
      <c r="AQ59" s="484">
        <f t="shared" si="31"/>
        <v>0</v>
      </c>
      <c r="AR59" s="482">
        <f t="shared" si="31"/>
        <v>0</v>
      </c>
      <c r="AS59" s="482">
        <f t="shared" si="31"/>
        <v>0</v>
      </c>
      <c r="AT59" s="482">
        <f t="shared" si="31"/>
        <v>0</v>
      </c>
      <c r="AU59" s="482">
        <f t="shared" si="31"/>
        <v>0</v>
      </c>
      <c r="AV59" s="482">
        <f t="shared" si="31"/>
        <v>0</v>
      </c>
      <c r="AW59" s="441">
        <f t="shared" si="7"/>
        <v>0</v>
      </c>
      <c r="AX59" s="442">
        <f t="shared" si="8"/>
        <v>0</v>
      </c>
      <c r="AY59" s="443">
        <f t="shared" si="3"/>
        <v>0</v>
      </c>
    </row>
    <row r="60" spans="1:51" s="4" customFormat="1" ht="15" hidden="1" customHeight="1" x14ac:dyDescent="0.2">
      <c r="A60" s="151"/>
      <c r="B60" s="463"/>
      <c r="C60" s="273"/>
      <c r="D60" s="273"/>
      <c r="E60" s="249"/>
      <c r="F60" s="552">
        <f t="shared" si="13"/>
        <v>0</v>
      </c>
      <c r="G60" s="249">
        <v>0</v>
      </c>
      <c r="H60" s="220">
        <f t="shared" si="5"/>
        <v>0</v>
      </c>
      <c r="I60" s="231"/>
      <c r="J60" s="552">
        <f t="shared" si="1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x14ac:dyDescent="0.2">
      <c r="A61" s="151"/>
      <c r="B61" s="463"/>
      <c r="C61" s="342"/>
      <c r="D61" s="342"/>
      <c r="E61" s="249"/>
      <c r="F61" s="552">
        <f t="shared" si="13"/>
        <v>0</v>
      </c>
      <c r="G61" s="249">
        <v>0</v>
      </c>
      <c r="H61" s="220">
        <f t="shared" si="5"/>
        <v>0</v>
      </c>
      <c r="I61" s="231"/>
      <c r="J61" s="552">
        <f t="shared" si="1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13"/>
        <v>0</v>
      </c>
      <c r="G62" s="277">
        <v>0</v>
      </c>
      <c r="H62" s="226">
        <f t="shared" si="5"/>
        <v>0</v>
      </c>
      <c r="I62" s="227"/>
      <c r="J62" s="552">
        <f t="shared" si="1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7"/>
        <v>0</v>
      </c>
      <c r="AX62" s="442">
        <f t="shared" si="8"/>
        <v>0</v>
      </c>
      <c r="AY62" s="443">
        <f t="shared" si="3"/>
        <v>0</v>
      </c>
    </row>
    <row r="63" spans="1:51" s="4" customFormat="1" ht="15" hidden="1" customHeight="1" x14ac:dyDescent="0.2">
      <c r="A63" s="557"/>
      <c r="B63" s="548" t="str">
        <f>+LEFT($E$5,5)&amp;"."&amp;A63&amp;"."&amp;$E$3</f>
        <v>ZK102..Analysis code</v>
      </c>
      <c r="C63" s="450"/>
      <c r="D63" s="450"/>
      <c r="E63" s="431">
        <f t="shared" ref="E63:L63" si="32">SUM(E64:E65)</f>
        <v>0</v>
      </c>
      <c r="F63" s="574">
        <f t="shared" si="32"/>
        <v>0</v>
      </c>
      <c r="G63" s="431">
        <f t="shared" si="32"/>
        <v>0</v>
      </c>
      <c r="H63" s="431">
        <f t="shared" si="32"/>
        <v>0</v>
      </c>
      <c r="I63" s="550">
        <f t="shared" si="32"/>
        <v>0</v>
      </c>
      <c r="J63" s="549">
        <f>SUM(J64:J65)</f>
        <v>0</v>
      </c>
      <c r="K63" s="550">
        <f t="shared" si="32"/>
        <v>0</v>
      </c>
      <c r="L63" s="551">
        <f t="shared" si="32"/>
        <v>0</v>
      </c>
      <c r="M63" s="551"/>
      <c r="N63" s="481">
        <f t="shared" ref="N63:AC63" si="33">SUM(N64:N65)</f>
        <v>0</v>
      </c>
      <c r="O63" s="481">
        <f>SUM(O64:O65)</f>
        <v>0</v>
      </c>
      <c r="P63" s="481">
        <f t="shared" si="33"/>
        <v>0</v>
      </c>
      <c r="Q63" s="482">
        <f t="shared" si="33"/>
        <v>0</v>
      </c>
      <c r="R63" s="483">
        <f t="shared" si="33"/>
        <v>0</v>
      </c>
      <c r="S63" s="484">
        <f t="shared" si="33"/>
        <v>0</v>
      </c>
      <c r="T63" s="482">
        <f t="shared" si="33"/>
        <v>0</v>
      </c>
      <c r="U63" s="482">
        <f t="shared" si="33"/>
        <v>0</v>
      </c>
      <c r="V63" s="482">
        <f t="shared" si="33"/>
        <v>0</v>
      </c>
      <c r="W63" s="482">
        <f t="shared" si="33"/>
        <v>0</v>
      </c>
      <c r="X63" s="482">
        <f t="shared" si="33"/>
        <v>0</v>
      </c>
      <c r="Y63" s="482">
        <f t="shared" si="33"/>
        <v>0</v>
      </c>
      <c r="Z63" s="482">
        <f t="shared" si="33"/>
        <v>0</v>
      </c>
      <c r="AA63" s="482">
        <f t="shared" si="33"/>
        <v>0</v>
      </c>
      <c r="AB63" s="482">
        <f t="shared" si="33"/>
        <v>0</v>
      </c>
      <c r="AC63" s="482">
        <f t="shared" si="33"/>
        <v>0</v>
      </c>
      <c r="AD63" s="483">
        <f t="shared" ref="AD63:AV63" si="34">SUM(AD64:AD65)</f>
        <v>0</v>
      </c>
      <c r="AE63" s="484">
        <f t="shared" si="34"/>
        <v>0</v>
      </c>
      <c r="AF63" s="482">
        <f t="shared" si="34"/>
        <v>0</v>
      </c>
      <c r="AG63" s="482">
        <f t="shared" si="34"/>
        <v>0</v>
      </c>
      <c r="AH63" s="482">
        <f t="shared" si="34"/>
        <v>0</v>
      </c>
      <c r="AI63" s="482">
        <f t="shared" si="34"/>
        <v>0</v>
      </c>
      <c r="AJ63" s="482">
        <f t="shared" si="34"/>
        <v>0</v>
      </c>
      <c r="AK63" s="482">
        <f t="shared" si="34"/>
        <v>0</v>
      </c>
      <c r="AL63" s="482">
        <f t="shared" si="34"/>
        <v>0</v>
      </c>
      <c r="AM63" s="482">
        <f t="shared" si="34"/>
        <v>0</v>
      </c>
      <c r="AN63" s="482">
        <f t="shared" si="34"/>
        <v>0</v>
      </c>
      <c r="AO63" s="482">
        <f t="shared" si="34"/>
        <v>0</v>
      </c>
      <c r="AP63" s="483">
        <f t="shared" si="34"/>
        <v>0</v>
      </c>
      <c r="AQ63" s="484">
        <f t="shared" si="34"/>
        <v>0</v>
      </c>
      <c r="AR63" s="482">
        <f t="shared" si="34"/>
        <v>0</v>
      </c>
      <c r="AS63" s="482">
        <f t="shared" si="34"/>
        <v>0</v>
      </c>
      <c r="AT63" s="482">
        <f t="shared" si="34"/>
        <v>0</v>
      </c>
      <c r="AU63" s="482">
        <f t="shared" si="34"/>
        <v>0</v>
      </c>
      <c r="AV63" s="482">
        <f t="shared" si="34"/>
        <v>0</v>
      </c>
      <c r="AW63" s="441">
        <f t="shared" si="7"/>
        <v>0</v>
      </c>
      <c r="AX63" s="442">
        <f t="shared" si="8"/>
        <v>0</v>
      </c>
      <c r="AY63" s="443">
        <f t="shared" si="3"/>
        <v>0</v>
      </c>
    </row>
    <row r="64" spans="1:51" s="4" customFormat="1" ht="15" hidden="1" customHeight="1" x14ac:dyDescent="0.2">
      <c r="A64" s="151"/>
      <c r="B64" s="463"/>
      <c r="C64" s="273"/>
      <c r="D64" s="273"/>
      <c r="E64" s="249"/>
      <c r="F64" s="552">
        <f t="shared" si="13"/>
        <v>0</v>
      </c>
      <c r="G64" s="249">
        <v>0</v>
      </c>
      <c r="H64" s="220">
        <f t="shared" si="5"/>
        <v>0</v>
      </c>
      <c r="I64" s="231"/>
      <c r="J64" s="552">
        <f t="shared" si="1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7"/>
        <v>0</v>
      </c>
      <c r="AX64" s="442">
        <f t="shared" si="8"/>
        <v>0</v>
      </c>
      <c r="AY64" s="443">
        <f t="shared" si="3"/>
        <v>0</v>
      </c>
    </row>
    <row r="65" spans="1:51" s="4" customFormat="1" ht="15" hidden="1" customHeight="1" thickBot="1" x14ac:dyDescent="0.25">
      <c r="A65" s="169"/>
      <c r="B65" s="461"/>
      <c r="C65" s="274"/>
      <c r="D65" s="274"/>
      <c r="E65" s="277"/>
      <c r="F65" s="552">
        <f t="shared" si="13"/>
        <v>0</v>
      </c>
      <c r="G65" s="277">
        <v>0</v>
      </c>
      <c r="H65" s="226">
        <f t="shared" si="5"/>
        <v>0</v>
      </c>
      <c r="I65" s="227"/>
      <c r="J65" s="552">
        <f t="shared" si="1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7"/>
        <v>0</v>
      </c>
      <c r="AX65" s="442">
        <f t="shared" si="8"/>
        <v>0</v>
      </c>
      <c r="AY65" s="443">
        <f t="shared" si="3"/>
        <v>0</v>
      </c>
    </row>
    <row r="66" spans="1:51" s="4" customFormat="1" ht="15" hidden="1" customHeight="1" x14ac:dyDescent="0.2">
      <c r="A66" s="557"/>
      <c r="B66" s="548" t="str">
        <f>+LEFT($E$5,5)&amp;"."&amp;A66&amp;"."&amp;$E$3</f>
        <v>ZK102..Analysis code</v>
      </c>
      <c r="C66" s="450"/>
      <c r="D66" s="450"/>
      <c r="E66" s="431">
        <f t="shared" ref="E66:L66" si="35">SUM(E67:E68)</f>
        <v>0</v>
      </c>
      <c r="F66" s="574">
        <f t="shared" si="35"/>
        <v>0</v>
      </c>
      <c r="G66" s="431">
        <f t="shared" si="35"/>
        <v>0</v>
      </c>
      <c r="H66" s="431">
        <f t="shared" si="35"/>
        <v>0</v>
      </c>
      <c r="I66" s="550">
        <f t="shared" si="35"/>
        <v>0</v>
      </c>
      <c r="J66" s="549">
        <f>SUM(J67:J68)</f>
        <v>0</v>
      </c>
      <c r="K66" s="550">
        <f t="shared" si="35"/>
        <v>0</v>
      </c>
      <c r="L66" s="551">
        <f t="shared" si="35"/>
        <v>0</v>
      </c>
      <c r="M66" s="551"/>
      <c r="N66" s="481">
        <f t="shared" ref="N66:AC66" si="36">SUM(N67:N68)</f>
        <v>0</v>
      </c>
      <c r="O66" s="481">
        <f>SUM(O67:O68)</f>
        <v>0</v>
      </c>
      <c r="P66" s="481">
        <f t="shared" si="36"/>
        <v>0</v>
      </c>
      <c r="Q66" s="482">
        <f t="shared" si="36"/>
        <v>0</v>
      </c>
      <c r="R66" s="483">
        <f t="shared" si="36"/>
        <v>0</v>
      </c>
      <c r="S66" s="484">
        <f t="shared" si="36"/>
        <v>0</v>
      </c>
      <c r="T66" s="482">
        <f t="shared" si="36"/>
        <v>0</v>
      </c>
      <c r="U66" s="482">
        <f t="shared" si="36"/>
        <v>0</v>
      </c>
      <c r="V66" s="482">
        <f t="shared" si="36"/>
        <v>0</v>
      </c>
      <c r="W66" s="482">
        <f t="shared" si="36"/>
        <v>0</v>
      </c>
      <c r="X66" s="482">
        <f t="shared" si="36"/>
        <v>0</v>
      </c>
      <c r="Y66" s="482">
        <f t="shared" si="36"/>
        <v>0</v>
      </c>
      <c r="Z66" s="482">
        <f t="shared" si="36"/>
        <v>0</v>
      </c>
      <c r="AA66" s="482">
        <f t="shared" si="36"/>
        <v>0</v>
      </c>
      <c r="AB66" s="482">
        <f t="shared" si="36"/>
        <v>0</v>
      </c>
      <c r="AC66" s="482">
        <f t="shared" si="36"/>
        <v>0</v>
      </c>
      <c r="AD66" s="483">
        <f t="shared" ref="AD66:AV66" si="37">SUM(AD67:AD68)</f>
        <v>0</v>
      </c>
      <c r="AE66" s="484">
        <f t="shared" si="37"/>
        <v>0</v>
      </c>
      <c r="AF66" s="482">
        <f t="shared" si="37"/>
        <v>0</v>
      </c>
      <c r="AG66" s="482">
        <f t="shared" si="37"/>
        <v>0</v>
      </c>
      <c r="AH66" s="482">
        <f t="shared" si="37"/>
        <v>0</v>
      </c>
      <c r="AI66" s="482">
        <f t="shared" si="37"/>
        <v>0</v>
      </c>
      <c r="AJ66" s="482">
        <f t="shared" si="37"/>
        <v>0</v>
      </c>
      <c r="AK66" s="482">
        <f t="shared" si="37"/>
        <v>0</v>
      </c>
      <c r="AL66" s="482">
        <f t="shared" si="37"/>
        <v>0</v>
      </c>
      <c r="AM66" s="482">
        <f t="shared" si="37"/>
        <v>0</v>
      </c>
      <c r="AN66" s="482">
        <f t="shared" si="37"/>
        <v>0</v>
      </c>
      <c r="AO66" s="482">
        <f t="shared" si="37"/>
        <v>0</v>
      </c>
      <c r="AP66" s="483">
        <f t="shared" si="37"/>
        <v>0</v>
      </c>
      <c r="AQ66" s="484">
        <f t="shared" si="37"/>
        <v>0</v>
      </c>
      <c r="AR66" s="482">
        <f t="shared" si="37"/>
        <v>0</v>
      </c>
      <c r="AS66" s="482">
        <f t="shared" si="37"/>
        <v>0</v>
      </c>
      <c r="AT66" s="482">
        <f t="shared" si="37"/>
        <v>0</v>
      </c>
      <c r="AU66" s="482">
        <f t="shared" si="37"/>
        <v>0</v>
      </c>
      <c r="AV66" s="482">
        <f t="shared" si="37"/>
        <v>0</v>
      </c>
      <c r="AW66" s="441">
        <f t="shared" si="7"/>
        <v>0</v>
      </c>
      <c r="AX66" s="442">
        <f t="shared" si="8"/>
        <v>0</v>
      </c>
      <c r="AY66" s="443">
        <f t="shared" si="3"/>
        <v>0</v>
      </c>
    </row>
    <row r="67" spans="1:51" s="4" customFormat="1" ht="15" hidden="1" customHeight="1" x14ac:dyDescent="0.2">
      <c r="A67" s="150"/>
      <c r="B67" s="459"/>
      <c r="C67" s="273"/>
      <c r="D67" s="273"/>
      <c r="E67" s="249"/>
      <c r="F67" s="552">
        <f t="shared" si="13"/>
        <v>0</v>
      </c>
      <c r="G67" s="249">
        <v>0</v>
      </c>
      <c r="H67" s="220">
        <f t="shared" si="5"/>
        <v>0</v>
      </c>
      <c r="I67" s="231"/>
      <c r="J67" s="552">
        <f t="shared" si="1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7"/>
        <v>0</v>
      </c>
      <c r="AX67" s="442">
        <f t="shared" si="8"/>
        <v>0</v>
      </c>
      <c r="AY67" s="443">
        <f t="shared" si="3"/>
        <v>0</v>
      </c>
    </row>
    <row r="68" spans="1:51" s="4" customFormat="1" ht="15" hidden="1" customHeight="1" thickBot="1" x14ac:dyDescent="0.25">
      <c r="A68" s="169"/>
      <c r="B68" s="461"/>
      <c r="C68" s="274"/>
      <c r="D68" s="274"/>
      <c r="E68" s="277"/>
      <c r="F68" s="552">
        <f t="shared" si="13"/>
        <v>0</v>
      </c>
      <c r="G68" s="277">
        <v>0</v>
      </c>
      <c r="H68" s="226">
        <f t="shared" si="5"/>
        <v>0</v>
      </c>
      <c r="I68" s="227"/>
      <c r="J68" s="552">
        <f t="shared" si="1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7"/>
        <v>0</v>
      </c>
      <c r="AX68" s="442">
        <f t="shared" si="8"/>
        <v>0</v>
      </c>
      <c r="AY68" s="443">
        <f t="shared" si="3"/>
        <v>0</v>
      </c>
    </row>
    <row r="69" spans="1:51" s="4" customFormat="1" ht="15" hidden="1" customHeight="1" x14ac:dyDescent="0.2">
      <c r="A69" s="557"/>
      <c r="B69" s="548" t="str">
        <f>+LEFT($E$5,5)&amp;"."&amp;A69&amp;"."&amp;$E$3</f>
        <v>ZK102..Analysis code</v>
      </c>
      <c r="C69" s="450"/>
      <c r="D69" s="450"/>
      <c r="E69" s="431">
        <f t="shared" ref="E69:L69" si="38">SUM(E70:E71)</f>
        <v>0</v>
      </c>
      <c r="F69" s="574">
        <f t="shared" si="38"/>
        <v>0</v>
      </c>
      <c r="G69" s="431">
        <f t="shared" si="38"/>
        <v>0</v>
      </c>
      <c r="H69" s="431">
        <f t="shared" si="38"/>
        <v>0</v>
      </c>
      <c r="I69" s="550">
        <f t="shared" si="38"/>
        <v>0</v>
      </c>
      <c r="J69" s="549">
        <f>SUM(J70:J71)</f>
        <v>0</v>
      </c>
      <c r="K69" s="550">
        <f t="shared" si="38"/>
        <v>0</v>
      </c>
      <c r="L69" s="551">
        <f t="shared" si="38"/>
        <v>0</v>
      </c>
      <c r="M69" s="551"/>
      <c r="N69" s="267"/>
      <c r="O69" s="220">
        <f>+IFERROR(VLOOKUP(B68,Sheet1!B:D,3,FALSE)+VLOOKUP(B68,Sheet1!B:E,4,FALSE),0)</f>
        <v>0</v>
      </c>
      <c r="P69" s="481">
        <f t="shared" ref="P69:AC69" si="39">SUM(P70:P71)</f>
        <v>0</v>
      </c>
      <c r="Q69" s="482">
        <f t="shared" si="39"/>
        <v>0</v>
      </c>
      <c r="R69" s="483">
        <f t="shared" si="39"/>
        <v>0</v>
      </c>
      <c r="S69" s="484">
        <f t="shared" si="39"/>
        <v>0</v>
      </c>
      <c r="T69" s="482">
        <f t="shared" si="39"/>
        <v>0</v>
      </c>
      <c r="U69" s="482">
        <f t="shared" si="39"/>
        <v>0</v>
      </c>
      <c r="V69" s="482">
        <f t="shared" si="39"/>
        <v>0</v>
      </c>
      <c r="W69" s="482">
        <f t="shared" si="39"/>
        <v>0</v>
      </c>
      <c r="X69" s="482">
        <f t="shared" si="39"/>
        <v>0</v>
      </c>
      <c r="Y69" s="482">
        <f t="shared" si="39"/>
        <v>0</v>
      </c>
      <c r="Z69" s="482">
        <f t="shared" si="39"/>
        <v>0</v>
      </c>
      <c r="AA69" s="482">
        <f t="shared" si="39"/>
        <v>0</v>
      </c>
      <c r="AB69" s="482">
        <f t="shared" si="39"/>
        <v>0</v>
      </c>
      <c r="AC69" s="482">
        <f t="shared" si="39"/>
        <v>0</v>
      </c>
      <c r="AD69" s="483">
        <f t="shared" ref="AD69:AV69" si="40">SUM(AD70:AD71)</f>
        <v>0</v>
      </c>
      <c r="AE69" s="484">
        <f t="shared" si="40"/>
        <v>0</v>
      </c>
      <c r="AF69" s="482">
        <f t="shared" si="40"/>
        <v>0</v>
      </c>
      <c r="AG69" s="482">
        <f t="shared" si="40"/>
        <v>0</v>
      </c>
      <c r="AH69" s="482">
        <f t="shared" si="40"/>
        <v>0</v>
      </c>
      <c r="AI69" s="482">
        <f t="shared" si="40"/>
        <v>0</v>
      </c>
      <c r="AJ69" s="482">
        <f t="shared" si="40"/>
        <v>0</v>
      </c>
      <c r="AK69" s="482">
        <f t="shared" si="40"/>
        <v>0</v>
      </c>
      <c r="AL69" s="482">
        <f t="shared" si="40"/>
        <v>0</v>
      </c>
      <c r="AM69" s="482">
        <f t="shared" si="40"/>
        <v>0</v>
      </c>
      <c r="AN69" s="482">
        <f t="shared" si="40"/>
        <v>0</v>
      </c>
      <c r="AO69" s="482">
        <f t="shared" si="40"/>
        <v>0</v>
      </c>
      <c r="AP69" s="483">
        <f t="shared" si="40"/>
        <v>0</v>
      </c>
      <c r="AQ69" s="484">
        <f t="shared" si="40"/>
        <v>0</v>
      </c>
      <c r="AR69" s="482">
        <f t="shared" si="40"/>
        <v>0</v>
      </c>
      <c r="AS69" s="482">
        <f t="shared" si="40"/>
        <v>0</v>
      </c>
      <c r="AT69" s="482">
        <f t="shared" si="40"/>
        <v>0</v>
      </c>
      <c r="AU69" s="482">
        <f t="shared" si="40"/>
        <v>0</v>
      </c>
      <c r="AV69" s="482">
        <f t="shared" si="40"/>
        <v>0</v>
      </c>
      <c r="AW69" s="441">
        <f t="shared" si="7"/>
        <v>0</v>
      </c>
      <c r="AX69" s="442">
        <f t="shared" si="8"/>
        <v>0</v>
      </c>
      <c r="AY69" s="443">
        <f t="shared" si="3"/>
        <v>0</v>
      </c>
    </row>
    <row r="70" spans="1:51" s="4" customFormat="1" ht="15" hidden="1" customHeight="1" x14ac:dyDescent="0.2">
      <c r="A70" s="150"/>
      <c r="B70" s="459"/>
      <c r="C70" s="273"/>
      <c r="D70" s="273"/>
      <c r="E70" s="249"/>
      <c r="F70" s="552">
        <f t="shared" si="13"/>
        <v>0</v>
      </c>
      <c r="G70" s="249">
        <v>0</v>
      </c>
      <c r="H70" s="220">
        <f t="shared" si="5"/>
        <v>0</v>
      </c>
      <c r="I70" s="231"/>
      <c r="J70" s="552">
        <f t="shared" si="1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7"/>
        <v>0</v>
      </c>
      <c r="AX70" s="442">
        <f t="shared" si="8"/>
        <v>0</v>
      </c>
      <c r="AY70" s="443">
        <f t="shared" si="3"/>
        <v>0</v>
      </c>
    </row>
    <row r="71" spans="1:51" s="4" customFormat="1" ht="15" hidden="1" customHeight="1" thickBot="1" x14ac:dyDescent="0.25">
      <c r="A71" s="169"/>
      <c r="B71" s="461"/>
      <c r="C71" s="274"/>
      <c r="D71" s="274"/>
      <c r="E71" s="277"/>
      <c r="F71" s="552">
        <f t="shared" si="13"/>
        <v>0</v>
      </c>
      <c r="G71" s="277">
        <v>0</v>
      </c>
      <c r="H71" s="226">
        <f t="shared" si="5"/>
        <v>0</v>
      </c>
      <c r="I71" s="227"/>
      <c r="J71" s="552">
        <f t="shared" si="1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7"/>
        <v>0</v>
      </c>
      <c r="AX71" s="442">
        <f t="shared" si="8"/>
        <v>0</v>
      </c>
      <c r="AY71" s="443">
        <f t="shared" si="3"/>
        <v>0</v>
      </c>
    </row>
    <row r="72" spans="1:51" s="4" customFormat="1" ht="15" hidden="1" customHeight="1" x14ac:dyDescent="0.2">
      <c r="A72" s="557"/>
      <c r="B72" s="548" t="str">
        <f>+LEFT($E$5,5)&amp;"."&amp;A72&amp;"."&amp;$E$3</f>
        <v>ZK102..Analysis code</v>
      </c>
      <c r="C72" s="450"/>
      <c r="D72" s="450"/>
      <c r="E72" s="431">
        <f t="shared" ref="E72:L72" si="41">SUM(E73:E74)</f>
        <v>0</v>
      </c>
      <c r="F72" s="574">
        <f t="shared" si="41"/>
        <v>0</v>
      </c>
      <c r="G72" s="431">
        <f t="shared" si="41"/>
        <v>0</v>
      </c>
      <c r="H72" s="431">
        <f t="shared" si="41"/>
        <v>0</v>
      </c>
      <c r="I72" s="550">
        <f t="shared" si="41"/>
        <v>0</v>
      </c>
      <c r="J72" s="549">
        <f>SUM(J73:J74)</f>
        <v>0</v>
      </c>
      <c r="K72" s="550">
        <f t="shared" si="41"/>
        <v>0</v>
      </c>
      <c r="L72" s="551">
        <f t="shared" si="41"/>
        <v>0</v>
      </c>
      <c r="M72" s="551"/>
      <c r="N72" s="481">
        <f t="shared" ref="N72:AC72" si="42">SUM(N73:N74)</f>
        <v>0</v>
      </c>
      <c r="O72" s="481">
        <f>SUM(O73:O74)</f>
        <v>0</v>
      </c>
      <c r="P72" s="481">
        <f t="shared" si="42"/>
        <v>0</v>
      </c>
      <c r="Q72" s="482">
        <f t="shared" si="42"/>
        <v>0</v>
      </c>
      <c r="R72" s="483">
        <f t="shared" si="42"/>
        <v>0</v>
      </c>
      <c r="S72" s="484">
        <f t="shared" si="42"/>
        <v>0</v>
      </c>
      <c r="T72" s="482">
        <f t="shared" si="42"/>
        <v>0</v>
      </c>
      <c r="U72" s="482">
        <f t="shared" si="42"/>
        <v>0</v>
      </c>
      <c r="V72" s="482">
        <f t="shared" si="42"/>
        <v>0</v>
      </c>
      <c r="W72" s="482">
        <f t="shared" si="42"/>
        <v>0</v>
      </c>
      <c r="X72" s="482">
        <f t="shared" si="42"/>
        <v>0</v>
      </c>
      <c r="Y72" s="482">
        <f t="shared" si="42"/>
        <v>0</v>
      </c>
      <c r="Z72" s="482">
        <f t="shared" si="42"/>
        <v>0</v>
      </c>
      <c r="AA72" s="482">
        <f t="shared" si="42"/>
        <v>0</v>
      </c>
      <c r="AB72" s="482">
        <f t="shared" si="42"/>
        <v>0</v>
      </c>
      <c r="AC72" s="482">
        <f t="shared" si="42"/>
        <v>0</v>
      </c>
      <c r="AD72" s="483">
        <f t="shared" ref="AD72:AV72" si="43">SUM(AD73:AD74)</f>
        <v>0</v>
      </c>
      <c r="AE72" s="484">
        <f t="shared" si="43"/>
        <v>0</v>
      </c>
      <c r="AF72" s="482">
        <f t="shared" si="43"/>
        <v>0</v>
      </c>
      <c r="AG72" s="482">
        <f t="shared" si="43"/>
        <v>0</v>
      </c>
      <c r="AH72" s="482">
        <f t="shared" si="43"/>
        <v>0</v>
      </c>
      <c r="AI72" s="482">
        <f t="shared" si="43"/>
        <v>0</v>
      </c>
      <c r="AJ72" s="482">
        <f t="shared" si="43"/>
        <v>0</v>
      </c>
      <c r="AK72" s="482">
        <f t="shared" si="43"/>
        <v>0</v>
      </c>
      <c r="AL72" s="482">
        <f t="shared" si="43"/>
        <v>0</v>
      </c>
      <c r="AM72" s="482">
        <f t="shared" si="43"/>
        <v>0</v>
      </c>
      <c r="AN72" s="482">
        <f t="shared" si="43"/>
        <v>0</v>
      </c>
      <c r="AO72" s="482">
        <f t="shared" si="43"/>
        <v>0</v>
      </c>
      <c r="AP72" s="483">
        <f t="shared" si="43"/>
        <v>0</v>
      </c>
      <c r="AQ72" s="484">
        <f t="shared" si="43"/>
        <v>0</v>
      </c>
      <c r="AR72" s="482">
        <f t="shared" si="43"/>
        <v>0</v>
      </c>
      <c r="AS72" s="482">
        <f t="shared" si="43"/>
        <v>0</v>
      </c>
      <c r="AT72" s="482">
        <f t="shared" si="43"/>
        <v>0</v>
      </c>
      <c r="AU72" s="482">
        <f t="shared" si="43"/>
        <v>0</v>
      </c>
      <c r="AV72" s="482">
        <f t="shared" si="43"/>
        <v>0</v>
      </c>
      <c r="AW72" s="441">
        <f t="shared" si="7"/>
        <v>0</v>
      </c>
      <c r="AX72" s="442">
        <f t="shared" si="8"/>
        <v>0</v>
      </c>
      <c r="AY72" s="443">
        <f t="shared" ref="AY72:AY79" si="44">+G72-AX72</f>
        <v>0</v>
      </c>
    </row>
    <row r="73" spans="1:51" s="4" customFormat="1" ht="15" hidden="1" customHeight="1" x14ac:dyDescent="0.2">
      <c r="A73" s="150"/>
      <c r="B73" s="459"/>
      <c r="C73" s="273"/>
      <c r="D73" s="273"/>
      <c r="E73" s="249"/>
      <c r="F73" s="552">
        <f t="shared" si="13"/>
        <v>0</v>
      </c>
      <c r="G73" s="249">
        <v>0</v>
      </c>
      <c r="H73" s="220">
        <f t="shared" si="5"/>
        <v>0</v>
      </c>
      <c r="I73" s="231"/>
      <c r="J73" s="552">
        <f t="shared" si="1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7"/>
        <v>0</v>
      </c>
      <c r="AX73" s="442">
        <f t="shared" si="8"/>
        <v>0</v>
      </c>
      <c r="AY73" s="443">
        <f t="shared" si="44"/>
        <v>0</v>
      </c>
    </row>
    <row r="74" spans="1:51" s="4" customFormat="1" ht="15" hidden="1" customHeight="1" thickBot="1" x14ac:dyDescent="0.25">
      <c r="A74" s="170"/>
      <c r="B74" s="460"/>
      <c r="C74" s="274"/>
      <c r="D74" s="274"/>
      <c r="E74" s="277"/>
      <c r="F74" s="552">
        <f t="shared" si="13"/>
        <v>0</v>
      </c>
      <c r="G74" s="277">
        <v>0</v>
      </c>
      <c r="H74" s="226">
        <f>SUM(N74:AV74)</f>
        <v>0</v>
      </c>
      <c r="I74" s="227"/>
      <c r="J74" s="552">
        <f t="shared" si="1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45">SUM(P74:AV74)</f>
        <v>0</v>
      </c>
      <c r="AX74" s="442">
        <f t="shared" ref="AX74:AX79" si="46">+AW74+N74</f>
        <v>0</v>
      </c>
      <c r="AY74" s="443">
        <f t="shared" si="44"/>
        <v>0</v>
      </c>
    </row>
    <row r="75" spans="1:51" s="4" customFormat="1" ht="15" hidden="1" customHeight="1" x14ac:dyDescent="0.2">
      <c r="A75" s="558"/>
      <c r="B75" s="548"/>
      <c r="C75" s="578"/>
      <c r="D75" s="453"/>
      <c r="E75" s="431">
        <f t="shared" ref="E75:L75" si="47">SUM(E76:E77)</f>
        <v>0</v>
      </c>
      <c r="F75" s="574">
        <f t="shared" si="47"/>
        <v>0</v>
      </c>
      <c r="G75" s="431">
        <f t="shared" si="47"/>
        <v>0</v>
      </c>
      <c r="H75" s="431">
        <f t="shared" si="47"/>
        <v>0</v>
      </c>
      <c r="I75" s="550">
        <f t="shared" si="47"/>
        <v>0</v>
      </c>
      <c r="J75" s="549">
        <f>SUM(J76:J77)</f>
        <v>0</v>
      </c>
      <c r="K75" s="550">
        <f t="shared" si="47"/>
        <v>0</v>
      </c>
      <c r="L75" s="551">
        <f t="shared" si="47"/>
        <v>0</v>
      </c>
      <c r="M75" s="551"/>
      <c r="N75" s="481">
        <f t="shared" ref="N75:AC75" si="48">SUM(N76:N77)</f>
        <v>0</v>
      </c>
      <c r="O75" s="481">
        <f>SUM(O76:O77)</f>
        <v>0</v>
      </c>
      <c r="P75" s="481">
        <f t="shared" si="48"/>
        <v>0</v>
      </c>
      <c r="Q75" s="482">
        <f t="shared" si="48"/>
        <v>0</v>
      </c>
      <c r="R75" s="483">
        <f t="shared" si="48"/>
        <v>0</v>
      </c>
      <c r="S75" s="484">
        <f t="shared" si="48"/>
        <v>0</v>
      </c>
      <c r="T75" s="482">
        <f t="shared" si="48"/>
        <v>0</v>
      </c>
      <c r="U75" s="482">
        <f t="shared" si="48"/>
        <v>0</v>
      </c>
      <c r="V75" s="482">
        <f t="shared" si="48"/>
        <v>0</v>
      </c>
      <c r="W75" s="482">
        <f t="shared" si="48"/>
        <v>0</v>
      </c>
      <c r="X75" s="482">
        <f t="shared" si="48"/>
        <v>0</v>
      </c>
      <c r="Y75" s="482">
        <f t="shared" si="48"/>
        <v>0</v>
      </c>
      <c r="Z75" s="482">
        <f t="shared" si="48"/>
        <v>0</v>
      </c>
      <c r="AA75" s="482">
        <f t="shared" si="48"/>
        <v>0</v>
      </c>
      <c r="AB75" s="482">
        <f t="shared" si="48"/>
        <v>0</v>
      </c>
      <c r="AC75" s="482">
        <f t="shared" si="48"/>
        <v>0</v>
      </c>
      <c r="AD75" s="483">
        <f t="shared" ref="AD75:AV75" si="49">SUM(AD76:AD77)</f>
        <v>0</v>
      </c>
      <c r="AE75" s="484">
        <f t="shared" si="49"/>
        <v>0</v>
      </c>
      <c r="AF75" s="482">
        <f t="shared" si="49"/>
        <v>0</v>
      </c>
      <c r="AG75" s="482">
        <f t="shared" si="49"/>
        <v>0</v>
      </c>
      <c r="AH75" s="482">
        <f t="shared" si="49"/>
        <v>0</v>
      </c>
      <c r="AI75" s="482">
        <f t="shared" si="49"/>
        <v>0</v>
      </c>
      <c r="AJ75" s="482">
        <f t="shared" si="49"/>
        <v>0</v>
      </c>
      <c r="AK75" s="482">
        <f t="shared" si="49"/>
        <v>0</v>
      </c>
      <c r="AL75" s="482">
        <f t="shared" si="49"/>
        <v>0</v>
      </c>
      <c r="AM75" s="482">
        <f t="shared" si="49"/>
        <v>0</v>
      </c>
      <c r="AN75" s="482">
        <f t="shared" si="49"/>
        <v>0</v>
      </c>
      <c r="AO75" s="482">
        <f t="shared" si="49"/>
        <v>0</v>
      </c>
      <c r="AP75" s="483">
        <f t="shared" si="49"/>
        <v>0</v>
      </c>
      <c r="AQ75" s="484">
        <f t="shared" si="49"/>
        <v>0</v>
      </c>
      <c r="AR75" s="482">
        <f t="shared" si="49"/>
        <v>0</v>
      </c>
      <c r="AS75" s="482">
        <f t="shared" si="49"/>
        <v>0</v>
      </c>
      <c r="AT75" s="482">
        <f t="shared" si="49"/>
        <v>0</v>
      </c>
      <c r="AU75" s="482">
        <f t="shared" si="49"/>
        <v>0</v>
      </c>
      <c r="AV75" s="482">
        <f t="shared" si="49"/>
        <v>0</v>
      </c>
      <c r="AW75" s="441">
        <f t="shared" si="45"/>
        <v>0</v>
      </c>
      <c r="AX75" s="442">
        <f t="shared" si="46"/>
        <v>0</v>
      </c>
      <c r="AY75" s="443">
        <f t="shared" si="44"/>
        <v>0</v>
      </c>
    </row>
    <row r="76" spans="1:51" s="4" customFormat="1" ht="15" hidden="1" customHeight="1" x14ac:dyDescent="0.2">
      <c r="A76" s="174"/>
      <c r="B76" s="465"/>
      <c r="C76" s="275"/>
      <c r="D76" s="275"/>
      <c r="E76" s="249"/>
      <c r="F76" s="552">
        <f t="shared" si="13"/>
        <v>0</v>
      </c>
      <c r="G76" s="249">
        <v>0</v>
      </c>
      <c r="H76" s="220">
        <f>SUM(N76:AV76)</f>
        <v>0</v>
      </c>
      <c r="I76" s="233"/>
      <c r="J76" s="552">
        <f t="shared" si="1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45"/>
        <v>0</v>
      </c>
      <c r="AX76" s="442">
        <f t="shared" si="46"/>
        <v>0</v>
      </c>
      <c r="AY76" s="443">
        <f t="shared" si="44"/>
        <v>0</v>
      </c>
    </row>
    <row r="77" spans="1:51" s="4" customFormat="1" ht="15" hidden="1" customHeight="1" thickBot="1" x14ac:dyDescent="0.25">
      <c r="A77" s="179"/>
      <c r="B77" s="460"/>
      <c r="C77" s="276"/>
      <c r="D77" s="276"/>
      <c r="E77" s="277"/>
      <c r="F77" s="560">
        <f t="shared" si="13"/>
        <v>0</v>
      </c>
      <c r="G77" s="277">
        <v>0</v>
      </c>
      <c r="H77" s="226">
        <f>SUM(N77:AV77)</f>
        <v>0</v>
      </c>
      <c r="I77" s="227"/>
      <c r="J77" s="560">
        <f t="shared" si="1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45"/>
        <v>0</v>
      </c>
      <c r="AX77" s="442">
        <f t="shared" si="46"/>
        <v>0</v>
      </c>
      <c r="AY77" s="443">
        <f t="shared" si="44"/>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45"/>
        <v>0</v>
      </c>
      <c r="AX78" s="442">
        <f t="shared" si="46"/>
        <v>0</v>
      </c>
      <c r="AY78" s="443">
        <f t="shared" si="44"/>
        <v>0</v>
      </c>
    </row>
    <row r="79" spans="1:51" s="565" customFormat="1" ht="22.5" customHeight="1" thickBot="1" x14ac:dyDescent="0.3">
      <c r="A79" s="175"/>
      <c r="B79" s="175"/>
      <c r="C79" s="176"/>
      <c r="D79" s="17"/>
      <c r="E79" s="240">
        <f t="shared" ref="E79:L79" si="50">SUM(E8,E31,E36,E41,E46,E51,E55,E59,E63,E66,E69,E72,E75)</f>
        <v>0</v>
      </c>
      <c r="F79" s="328">
        <f t="shared" si="50"/>
        <v>0</v>
      </c>
      <c r="G79" s="240">
        <f t="shared" si="50"/>
        <v>0</v>
      </c>
      <c r="H79" s="607">
        <f t="shared" si="50"/>
        <v>0</v>
      </c>
      <c r="I79" s="241">
        <f t="shared" si="50"/>
        <v>0</v>
      </c>
      <c r="J79" s="328">
        <f>SUM(J8,J31,J36,J41,J46,J51,J55,J59,J63,J66,J69,J72,J75)</f>
        <v>0</v>
      </c>
      <c r="K79" s="241">
        <f t="shared" si="50"/>
        <v>0</v>
      </c>
      <c r="L79" s="241">
        <f t="shared" si="50"/>
        <v>0</v>
      </c>
      <c r="M79" s="241"/>
      <c r="N79" s="240">
        <f t="shared" ref="N79:AC79" si="51">SUM(N8,N31,N36,N41,N46,N51,N55,N59,N63,N66,N69,N72,N75)</f>
        <v>0</v>
      </c>
      <c r="O79" s="240">
        <f t="shared" si="51"/>
        <v>0</v>
      </c>
      <c r="P79" s="240">
        <f t="shared" si="51"/>
        <v>0</v>
      </c>
      <c r="Q79" s="240">
        <f t="shared" si="51"/>
        <v>0</v>
      </c>
      <c r="R79" s="405">
        <f t="shared" si="51"/>
        <v>0</v>
      </c>
      <c r="S79" s="397">
        <f t="shared" si="51"/>
        <v>0</v>
      </c>
      <c r="T79" s="240">
        <f t="shared" si="51"/>
        <v>0</v>
      </c>
      <c r="U79" s="240">
        <f t="shared" si="51"/>
        <v>0</v>
      </c>
      <c r="V79" s="240">
        <f t="shared" si="51"/>
        <v>0</v>
      </c>
      <c r="W79" s="240">
        <f t="shared" si="51"/>
        <v>0</v>
      </c>
      <c r="X79" s="240">
        <f t="shared" si="51"/>
        <v>0</v>
      </c>
      <c r="Y79" s="240">
        <f t="shared" si="51"/>
        <v>0</v>
      </c>
      <c r="Z79" s="240">
        <f t="shared" si="51"/>
        <v>0</v>
      </c>
      <c r="AA79" s="240">
        <f t="shared" si="51"/>
        <v>0</v>
      </c>
      <c r="AB79" s="240">
        <f t="shared" si="51"/>
        <v>0</v>
      </c>
      <c r="AC79" s="240">
        <f t="shared" si="51"/>
        <v>0</v>
      </c>
      <c r="AD79" s="405">
        <f t="shared" ref="AD79:AV79" si="52">SUM(AD8,AD31,AD36,AD41,AD46,AD51,AD55,AD59,AD63,AD66,AD69,AD72,AD75)</f>
        <v>0</v>
      </c>
      <c r="AE79" s="397">
        <f t="shared" si="52"/>
        <v>0</v>
      </c>
      <c r="AF79" s="240">
        <f t="shared" si="52"/>
        <v>0</v>
      </c>
      <c r="AG79" s="240">
        <f t="shared" si="52"/>
        <v>0</v>
      </c>
      <c r="AH79" s="240">
        <f t="shared" si="52"/>
        <v>0</v>
      </c>
      <c r="AI79" s="240">
        <f t="shared" si="52"/>
        <v>0</v>
      </c>
      <c r="AJ79" s="240">
        <f t="shared" si="52"/>
        <v>0</v>
      </c>
      <c r="AK79" s="240">
        <f t="shared" si="52"/>
        <v>0</v>
      </c>
      <c r="AL79" s="240">
        <f t="shared" si="52"/>
        <v>0</v>
      </c>
      <c r="AM79" s="240">
        <f t="shared" si="52"/>
        <v>0</v>
      </c>
      <c r="AN79" s="240">
        <f t="shared" si="52"/>
        <v>0</v>
      </c>
      <c r="AO79" s="240">
        <f t="shared" si="52"/>
        <v>0</v>
      </c>
      <c r="AP79" s="405">
        <f t="shared" si="52"/>
        <v>0</v>
      </c>
      <c r="AQ79" s="397">
        <f t="shared" si="52"/>
        <v>0</v>
      </c>
      <c r="AR79" s="240">
        <f t="shared" si="52"/>
        <v>0</v>
      </c>
      <c r="AS79" s="240">
        <f t="shared" si="52"/>
        <v>0</v>
      </c>
      <c r="AT79" s="240">
        <f t="shared" si="52"/>
        <v>0</v>
      </c>
      <c r="AU79" s="240">
        <f t="shared" si="52"/>
        <v>0</v>
      </c>
      <c r="AV79" s="240">
        <f t="shared" si="52"/>
        <v>0</v>
      </c>
      <c r="AW79" s="240">
        <f t="shared" si="45"/>
        <v>0</v>
      </c>
      <c r="AX79" s="240">
        <f t="shared" si="46"/>
        <v>0</v>
      </c>
      <c r="AY79" s="445">
        <f t="shared" si="44"/>
        <v>0</v>
      </c>
    </row>
    <row r="80" spans="1:51" hidden="1" x14ac:dyDescent="0.25">
      <c r="A80" s="447"/>
      <c r="B80" s="447"/>
      <c r="C80" s="447"/>
      <c r="D80" s="447"/>
      <c r="E80" s="853"/>
      <c r="F80" s="853"/>
      <c r="G80" s="853"/>
      <c r="H80" s="853"/>
      <c r="I80" s="854"/>
      <c r="J80" s="855"/>
      <c r="K80" s="855"/>
      <c r="L80" s="855"/>
      <c r="M80" s="856"/>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53">+N79*0.2</f>
        <v>0</v>
      </c>
      <c r="O83" s="490">
        <f>+O79*0.2</f>
        <v>0</v>
      </c>
      <c r="P83" s="490">
        <f t="shared" si="53"/>
        <v>0</v>
      </c>
      <c r="Q83" s="490">
        <f t="shared" si="53"/>
        <v>0</v>
      </c>
      <c r="R83" s="490">
        <f t="shared" si="53"/>
        <v>0</v>
      </c>
      <c r="S83" s="490">
        <f t="shared" si="53"/>
        <v>0</v>
      </c>
      <c r="T83" s="490">
        <f t="shared" si="53"/>
        <v>0</v>
      </c>
      <c r="U83" s="490">
        <f t="shared" si="53"/>
        <v>0</v>
      </c>
      <c r="V83" s="490">
        <f t="shared" si="53"/>
        <v>0</v>
      </c>
      <c r="W83" s="490">
        <f t="shared" si="53"/>
        <v>0</v>
      </c>
      <c r="X83" s="490">
        <f t="shared" si="53"/>
        <v>0</v>
      </c>
      <c r="Y83" s="490">
        <f t="shared" si="53"/>
        <v>0</v>
      </c>
      <c r="Z83" s="490">
        <f t="shared" si="53"/>
        <v>0</v>
      </c>
      <c r="AA83" s="490">
        <f t="shared" si="53"/>
        <v>0</v>
      </c>
      <c r="AB83" s="490">
        <f t="shared" si="53"/>
        <v>0</v>
      </c>
      <c r="AC83" s="490">
        <f t="shared" si="53"/>
        <v>0</v>
      </c>
      <c r="AD83" s="490">
        <f t="shared" ref="AD83:AV83" si="54">+AD79*0.2</f>
        <v>0</v>
      </c>
      <c r="AE83" s="490">
        <f t="shared" si="54"/>
        <v>0</v>
      </c>
      <c r="AF83" s="490">
        <f t="shared" si="54"/>
        <v>0</v>
      </c>
      <c r="AG83" s="490">
        <f t="shared" si="54"/>
        <v>0</v>
      </c>
      <c r="AH83" s="490">
        <f t="shared" si="54"/>
        <v>0</v>
      </c>
      <c r="AI83" s="490">
        <f t="shared" si="54"/>
        <v>0</v>
      </c>
      <c r="AJ83" s="490">
        <f t="shared" si="54"/>
        <v>0</v>
      </c>
      <c r="AK83" s="490">
        <f t="shared" si="54"/>
        <v>0</v>
      </c>
      <c r="AL83" s="490">
        <f t="shared" si="54"/>
        <v>0</v>
      </c>
      <c r="AM83" s="490">
        <f t="shared" si="54"/>
        <v>0</v>
      </c>
      <c r="AN83" s="490">
        <f t="shared" si="54"/>
        <v>0</v>
      </c>
      <c r="AO83" s="490">
        <f t="shared" si="54"/>
        <v>0</v>
      </c>
      <c r="AP83" s="490">
        <f t="shared" si="54"/>
        <v>0</v>
      </c>
      <c r="AQ83" s="490">
        <f t="shared" si="54"/>
        <v>0</v>
      </c>
      <c r="AR83" s="490">
        <f t="shared" si="54"/>
        <v>0</v>
      </c>
      <c r="AS83" s="490">
        <f t="shared" si="54"/>
        <v>0</v>
      </c>
      <c r="AT83" s="490">
        <f t="shared" si="54"/>
        <v>0</v>
      </c>
      <c r="AU83" s="490">
        <f t="shared" si="54"/>
        <v>0</v>
      </c>
      <c r="AV83" s="490">
        <f t="shared" si="54"/>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55">SUM(N79:N83)</f>
        <v>0</v>
      </c>
      <c r="O84" s="220">
        <f>+IFERROR(VLOOKUP(B83,Sheet1!B:D,3,FALSE)+VLOOKUP(B83,Sheet1!B:E,4,FALSE),0)</f>
        <v>0</v>
      </c>
      <c r="P84" s="490">
        <f t="shared" si="55"/>
        <v>0</v>
      </c>
      <c r="Q84" s="490">
        <f t="shared" si="55"/>
        <v>0</v>
      </c>
      <c r="R84" s="490">
        <f t="shared" si="55"/>
        <v>0</v>
      </c>
      <c r="S84" s="490">
        <f t="shared" si="55"/>
        <v>0</v>
      </c>
      <c r="T84" s="490">
        <f t="shared" si="55"/>
        <v>0</v>
      </c>
      <c r="U84" s="490">
        <f t="shared" si="55"/>
        <v>0</v>
      </c>
      <c r="V84" s="490">
        <f t="shared" si="55"/>
        <v>0</v>
      </c>
      <c r="W84" s="490">
        <f t="shared" si="55"/>
        <v>0</v>
      </c>
      <c r="X84" s="490">
        <f t="shared" si="55"/>
        <v>0</v>
      </c>
      <c r="Y84" s="490">
        <f t="shared" si="55"/>
        <v>0</v>
      </c>
      <c r="Z84" s="490">
        <f t="shared" si="55"/>
        <v>0</v>
      </c>
      <c r="AA84" s="490">
        <f t="shared" si="55"/>
        <v>0</v>
      </c>
      <c r="AB84" s="490">
        <f t="shared" si="55"/>
        <v>0</v>
      </c>
      <c r="AC84" s="490">
        <f t="shared" si="55"/>
        <v>0</v>
      </c>
      <c r="AD84" s="490">
        <f t="shared" ref="AD84:AV84" si="56">SUM(AD79:AD83)</f>
        <v>0</v>
      </c>
      <c r="AE84" s="490">
        <f t="shared" si="56"/>
        <v>0</v>
      </c>
      <c r="AF84" s="490">
        <f t="shared" si="56"/>
        <v>0</v>
      </c>
      <c r="AG84" s="490">
        <f t="shared" si="56"/>
        <v>0</v>
      </c>
      <c r="AH84" s="490">
        <f t="shared" si="56"/>
        <v>0</v>
      </c>
      <c r="AI84" s="490">
        <f t="shared" si="56"/>
        <v>0</v>
      </c>
      <c r="AJ84" s="490">
        <f t="shared" si="56"/>
        <v>0</v>
      </c>
      <c r="AK84" s="490">
        <f t="shared" si="56"/>
        <v>0</v>
      </c>
      <c r="AL84" s="490">
        <f t="shared" si="56"/>
        <v>0</v>
      </c>
      <c r="AM84" s="490">
        <f t="shared" si="56"/>
        <v>0</v>
      </c>
      <c r="AN84" s="490">
        <f t="shared" si="56"/>
        <v>0</v>
      </c>
      <c r="AO84" s="490">
        <f t="shared" si="56"/>
        <v>0</v>
      </c>
      <c r="AP84" s="490">
        <f t="shared" si="56"/>
        <v>0</v>
      </c>
      <c r="AQ84" s="490">
        <f t="shared" si="56"/>
        <v>0</v>
      </c>
      <c r="AR84" s="490">
        <f t="shared" si="56"/>
        <v>0</v>
      </c>
      <c r="AS84" s="490">
        <f t="shared" si="56"/>
        <v>0</v>
      </c>
      <c r="AT84" s="490">
        <f t="shared" si="56"/>
        <v>0</v>
      </c>
      <c r="AU84" s="490">
        <f t="shared" si="56"/>
        <v>0</v>
      </c>
      <c r="AV84" s="490">
        <f t="shared" si="56"/>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Trent Falls to Spurn Point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Analysis code</v>
      </c>
      <c r="F3" s="212"/>
      <c r="G3" s="212"/>
      <c r="H3" s="875" t="str">
        <f>IF(G102&gt;E102,"Budget Revisions add cost.",":)")</f>
        <v>:)</v>
      </c>
      <c r="I3" s="875"/>
      <c r="J3" s="875"/>
      <c r="K3" s="875"/>
      <c r="L3" s="875"/>
      <c r="M3" s="876"/>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8"/>
      <c r="B4" s="8"/>
      <c r="C4" s="9"/>
      <c r="D4" s="9"/>
      <c r="E4" s="147"/>
      <c r="F4" s="212"/>
      <c r="G4" s="212"/>
      <c r="H4" s="875" t="str">
        <f>IF(AY102&lt;0,"Actual plus expected cost is more than forecast",":)")</f>
        <v>:)</v>
      </c>
      <c r="I4" s="875"/>
      <c r="J4" s="875"/>
      <c r="K4" s="875"/>
      <c r="L4" s="875"/>
      <c r="M4" s="876"/>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8"/>
      <c r="B6" s="8"/>
      <c r="C6" s="8"/>
      <c r="D6" s="8"/>
      <c r="E6" s="877" t="s">
        <v>21</v>
      </c>
      <c r="F6" s="878"/>
      <c r="G6" s="878"/>
      <c r="H6" s="879"/>
      <c r="I6" s="880" t="s">
        <v>22</v>
      </c>
      <c r="J6" s="881"/>
      <c r="K6" s="881"/>
      <c r="L6" s="881"/>
      <c r="M6" s="882"/>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ZK103.K161.Analysis code</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SUM(AD9:AD25)</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94" si="3">+G8-AX8</f>
        <v>0</v>
      </c>
    </row>
    <row r="9" spans="1:52" s="4" customFormat="1" ht="15" customHeight="1" x14ac:dyDescent="0.2">
      <c r="A9" s="339"/>
      <c r="B9" s="468"/>
      <c r="C9" s="340"/>
      <c r="D9" s="756"/>
      <c r="E9" s="249"/>
      <c r="F9" s="370">
        <f>-E9+G9</f>
        <v>0</v>
      </c>
      <c r="G9" s="249"/>
      <c r="H9" s="572">
        <f t="shared" ref="H9:H45" si="4">SUM(N9:AV9)</f>
        <v>0</v>
      </c>
      <c r="I9" s="221"/>
      <c r="J9" s="370">
        <f t="shared" ref="J9:J75" si="5">-I9+K9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756"/>
      <c r="E10" s="256"/>
      <c r="F10" s="370">
        <f t="shared" ref="F10:F75" si="6">-E10+G10</f>
        <v>0</v>
      </c>
      <c r="G10" s="256"/>
      <c r="H10" s="572">
        <f t="shared" si="4"/>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7">SUM(P10:AV10)</f>
        <v>0</v>
      </c>
      <c r="AX10" s="442">
        <f t="shared" ref="AX10:AX96" si="8">+AW10+N10</f>
        <v>0</v>
      </c>
      <c r="AY10" s="443">
        <f t="shared" si="3"/>
        <v>0</v>
      </c>
    </row>
    <row r="11" spans="1:52" s="4" customFormat="1" ht="15" customHeight="1" x14ac:dyDescent="0.2">
      <c r="A11" s="339"/>
      <c r="B11" s="468"/>
      <c r="C11" s="340"/>
      <c r="D11" s="756"/>
      <c r="E11" s="256"/>
      <c r="F11" s="370">
        <f t="shared" si="6"/>
        <v>0</v>
      </c>
      <c r="G11" s="256"/>
      <c r="H11" s="572">
        <f t="shared" si="4"/>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c r="C12" s="340"/>
      <c r="D12" s="756"/>
      <c r="E12" s="256"/>
      <c r="F12" s="370">
        <f t="shared" si="6"/>
        <v>0</v>
      </c>
      <c r="G12" s="256"/>
      <c r="H12" s="572">
        <f t="shared" si="4"/>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thickBot="1" x14ac:dyDescent="0.25">
      <c r="A13" s="150"/>
      <c r="B13" s="459"/>
      <c r="C13" s="759"/>
      <c r="D13" s="760"/>
      <c r="E13" s="256"/>
      <c r="F13" s="370">
        <f t="shared" si="6"/>
        <v>0</v>
      </c>
      <c r="G13" s="256"/>
      <c r="H13" s="572">
        <f t="shared" si="4"/>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150"/>
      <c r="B14" s="459"/>
      <c r="C14" s="262"/>
      <c r="D14" s="373"/>
      <c r="E14" s="256"/>
      <c r="F14" s="370">
        <f t="shared" si="6"/>
        <v>0</v>
      </c>
      <c r="G14" s="256"/>
      <c r="H14" s="572">
        <f t="shared" si="4"/>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6"/>
        <v>0</v>
      </c>
      <c r="G15" s="256"/>
      <c r="H15" s="572">
        <f t="shared" si="4"/>
        <v>0</v>
      </c>
      <c r="I15" s="224"/>
      <c r="J15" s="370">
        <f t="shared" si="5"/>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thickBot="1" x14ac:dyDescent="0.25">
      <c r="A16" s="150"/>
      <c r="B16" s="459"/>
      <c r="C16" s="279"/>
      <c r="D16" s="279"/>
      <c r="E16" s="256"/>
      <c r="F16" s="370">
        <f t="shared" si="6"/>
        <v>0</v>
      </c>
      <c r="G16" s="256"/>
      <c r="H16" s="572">
        <f t="shared" si="4"/>
        <v>0</v>
      </c>
      <c r="I16" s="224"/>
      <c r="J16" s="370">
        <f t="shared" si="5"/>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6"/>
        <v>0</v>
      </c>
      <c r="G17" s="256"/>
      <c r="H17" s="572">
        <f t="shared" si="4"/>
        <v>0</v>
      </c>
      <c r="I17" s="224"/>
      <c r="J17" s="370">
        <f t="shared" si="5"/>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6"/>
        <v>0</v>
      </c>
      <c r="G18" s="256"/>
      <c r="H18" s="572">
        <f t="shared" si="4"/>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6"/>
        <v>0</v>
      </c>
      <c r="G19" s="256"/>
      <c r="H19" s="572">
        <f t="shared" si="4"/>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6"/>
        <v>0</v>
      </c>
      <c r="G20" s="256"/>
      <c r="H20" s="572">
        <f t="shared" si="4"/>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5">
      <c r="A21" s="150"/>
      <c r="B21" s="459"/>
      <c r="C21" s="262"/>
      <c r="D21" s="373"/>
      <c r="E21" s="256"/>
      <c r="F21" s="370">
        <f t="shared" si="6"/>
        <v>0</v>
      </c>
      <c r="G21" s="256"/>
      <c r="H21" s="572">
        <f t="shared" si="4"/>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x14ac:dyDescent="0.2">
      <c r="A22" s="150"/>
      <c r="B22" s="459"/>
      <c r="C22" s="262"/>
      <c r="D22" s="373"/>
      <c r="E22" s="256"/>
      <c r="F22" s="370">
        <f t="shared" si="6"/>
        <v>0</v>
      </c>
      <c r="G22" s="256"/>
      <c r="H22" s="572">
        <f t="shared" si="4"/>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6"/>
        <v>0</v>
      </c>
      <c r="G23" s="256"/>
      <c r="H23" s="572">
        <f t="shared" si="4"/>
        <v>0</v>
      </c>
      <c r="I23" s="224"/>
      <c r="J23" s="370">
        <f t="shared" si="5"/>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ZK103.K161.Analysis code</v>
      </c>
      <c r="C24" s="262"/>
      <c r="D24" s="373"/>
      <c r="E24" s="256"/>
      <c r="F24" s="370">
        <f t="shared" si="6"/>
        <v>0</v>
      </c>
      <c r="G24" s="256"/>
      <c r="H24" s="572">
        <f t="shared" si="4"/>
        <v>0</v>
      </c>
      <c r="I24" s="224"/>
      <c r="J24" s="370">
        <f t="shared" si="5"/>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6"/>
        <v>0</v>
      </c>
      <c r="G25" s="277"/>
      <c r="H25" s="579">
        <f t="shared" si="4"/>
        <v>0</v>
      </c>
      <c r="I25" s="227"/>
      <c r="J25" s="370">
        <f t="shared" si="5"/>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196" t="s">
        <v>120</v>
      </c>
      <c r="B26" s="458" t="str">
        <f>+LEFT($E$5,5)&amp;"."&amp;A26&amp;"."&amp;$E$3</f>
        <v>ZK103.K223.Analysis code</v>
      </c>
      <c r="C26" s="343" t="s">
        <v>121</v>
      </c>
      <c r="D26" s="343"/>
      <c r="E26" s="229">
        <f t="shared" ref="E26:L26" si="9">SUM(E27:E39)</f>
        <v>0</v>
      </c>
      <c r="F26" s="433">
        <f t="shared" si="9"/>
        <v>0</v>
      </c>
      <c r="G26" s="229">
        <f t="shared" si="9"/>
        <v>0</v>
      </c>
      <c r="H26" s="229">
        <f t="shared" si="9"/>
        <v>0</v>
      </c>
      <c r="I26" s="203">
        <f t="shared" si="9"/>
        <v>0</v>
      </c>
      <c r="J26" s="321">
        <f t="shared" si="9"/>
        <v>0</v>
      </c>
      <c r="K26" s="203">
        <f t="shared" si="9"/>
        <v>0</v>
      </c>
      <c r="L26" s="219">
        <f t="shared" si="9"/>
        <v>0</v>
      </c>
      <c r="M26" s="219"/>
      <c r="N26" s="198">
        <f>SUM(N27:N39)</f>
        <v>0</v>
      </c>
      <c r="O26" s="198">
        <f>SUM(O27:O39)</f>
        <v>0</v>
      </c>
      <c r="P26" s="265">
        <f>SUM(P27:P39)</f>
        <v>0</v>
      </c>
      <c r="Q26" s="269">
        <f>SUM(Q27:Q39)</f>
        <v>0</v>
      </c>
      <c r="R26" s="401">
        <f t="shared" ref="R26:X26" si="10">SUM(R27:R39)</f>
        <v>0</v>
      </c>
      <c r="S26" s="411">
        <f t="shared" si="10"/>
        <v>0</v>
      </c>
      <c r="T26" s="269">
        <f t="shared" si="10"/>
        <v>0</v>
      </c>
      <c r="U26" s="269">
        <f t="shared" si="10"/>
        <v>0</v>
      </c>
      <c r="V26" s="269">
        <f t="shared" si="10"/>
        <v>0</v>
      </c>
      <c r="W26" s="269">
        <f t="shared" si="10"/>
        <v>0</v>
      </c>
      <c r="X26" s="269">
        <f t="shared" si="10"/>
        <v>0</v>
      </c>
      <c r="Y26" s="269">
        <f t="shared" ref="Y26:AV26" si="11">SUM(Y27:Y39)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f t="shared" si="11"/>
        <v>0</v>
      </c>
      <c r="AU26" s="269">
        <f t="shared" si="11"/>
        <v>0</v>
      </c>
      <c r="AV26" s="269">
        <f t="shared" si="11"/>
        <v>0</v>
      </c>
      <c r="AW26" s="441">
        <f t="shared" si="7"/>
        <v>0</v>
      </c>
      <c r="AX26" s="442">
        <f t="shared" si="8"/>
        <v>0</v>
      </c>
      <c r="AY26" s="443">
        <f t="shared" si="3"/>
        <v>0</v>
      </c>
    </row>
    <row r="27" spans="1:51" s="4" customFormat="1" ht="15" customHeight="1" x14ac:dyDescent="0.2">
      <c r="A27" s="339"/>
      <c r="B27" s="468"/>
      <c r="C27" s="340"/>
      <c r="D27" s="340"/>
      <c r="E27" s="249"/>
      <c r="F27" s="370">
        <f t="shared" si="6"/>
        <v>0</v>
      </c>
      <c r="G27" s="249"/>
      <c r="H27" s="572">
        <f t="shared" si="4"/>
        <v>0</v>
      </c>
      <c r="I27" s="231"/>
      <c r="J27" s="370">
        <f t="shared" si="5"/>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39"/>
      <c r="B28" s="468"/>
      <c r="C28" s="340"/>
      <c r="D28" s="346"/>
      <c r="E28" s="249"/>
      <c r="F28" s="370">
        <f t="shared" si="6"/>
        <v>0</v>
      </c>
      <c r="G28" s="249"/>
      <c r="H28" s="572">
        <f t="shared" si="4"/>
        <v>0</v>
      </c>
      <c r="I28" s="233"/>
      <c r="J28" s="370">
        <f t="shared" si="5"/>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12">SUM(P28:AV28)</f>
        <v>0</v>
      </c>
      <c r="AX28" s="442">
        <f t="shared" ref="AX28:AX38" si="13">+AW28+N28</f>
        <v>0</v>
      </c>
      <c r="AY28" s="443">
        <f t="shared" ref="AY28:AY38" si="14">+G28-AX28</f>
        <v>0</v>
      </c>
    </row>
    <row r="29" spans="1:51" s="4" customFormat="1" ht="15" customHeight="1" x14ac:dyDescent="0.2">
      <c r="A29" s="339"/>
      <c r="B29" s="468"/>
      <c r="C29" s="340"/>
      <c r="D29" s="346"/>
      <c r="E29" s="249"/>
      <c r="F29" s="370">
        <f t="shared" si="6"/>
        <v>0</v>
      </c>
      <c r="G29" s="249"/>
      <c r="H29" s="572">
        <f t="shared" si="4"/>
        <v>0</v>
      </c>
      <c r="I29" s="233"/>
      <c r="J29" s="370">
        <f t="shared" si="5"/>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12"/>
        <v>0</v>
      </c>
      <c r="AX29" s="442">
        <f t="shared" si="13"/>
        <v>0</v>
      </c>
      <c r="AY29" s="443">
        <f t="shared" si="14"/>
        <v>0</v>
      </c>
    </row>
    <row r="30" spans="1:51" s="4" customFormat="1" ht="15" customHeight="1" x14ac:dyDescent="0.2">
      <c r="A30" s="339"/>
      <c r="B30" s="468"/>
      <c r="C30" s="340"/>
      <c r="D30" s="346"/>
      <c r="E30" s="249"/>
      <c r="F30" s="370">
        <f t="shared" si="6"/>
        <v>0</v>
      </c>
      <c r="G30" s="249"/>
      <c r="H30" s="572">
        <f t="shared" si="4"/>
        <v>0</v>
      </c>
      <c r="I30" s="233"/>
      <c r="J30" s="370">
        <f t="shared" si="5"/>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12"/>
        <v>0</v>
      </c>
      <c r="AX30" s="442">
        <f t="shared" si="13"/>
        <v>0</v>
      </c>
      <c r="AY30" s="443">
        <f t="shared" si="14"/>
        <v>0</v>
      </c>
    </row>
    <row r="31" spans="1:51" s="4" customFormat="1" ht="15" customHeight="1" x14ac:dyDescent="0.2">
      <c r="A31" s="339"/>
      <c r="B31" s="468"/>
      <c r="C31" s="340"/>
      <c r="D31" s="346"/>
      <c r="E31" s="249"/>
      <c r="F31" s="370">
        <f t="shared" si="6"/>
        <v>0</v>
      </c>
      <c r="G31" s="249"/>
      <c r="H31" s="572">
        <f t="shared" si="4"/>
        <v>0</v>
      </c>
      <c r="I31" s="233"/>
      <c r="J31" s="370">
        <f t="shared" si="5"/>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12"/>
        <v>0</v>
      </c>
      <c r="AX31" s="442">
        <f t="shared" si="13"/>
        <v>0</v>
      </c>
      <c r="AY31" s="443">
        <f t="shared" si="14"/>
        <v>0</v>
      </c>
    </row>
    <row r="32" spans="1:51" s="4" customFormat="1" ht="15" customHeight="1" x14ac:dyDescent="0.2">
      <c r="A32" s="339"/>
      <c r="B32" s="468"/>
      <c r="C32" s="340"/>
      <c r="D32" s="346"/>
      <c r="E32" s="249"/>
      <c r="F32" s="370">
        <f t="shared" si="6"/>
        <v>0</v>
      </c>
      <c r="G32" s="249"/>
      <c r="H32" s="572">
        <f t="shared" si="4"/>
        <v>0</v>
      </c>
      <c r="I32" s="233"/>
      <c r="J32" s="370">
        <f t="shared" si="5"/>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12"/>
        <v>0</v>
      </c>
      <c r="AX32" s="442">
        <f t="shared" si="13"/>
        <v>0</v>
      </c>
      <c r="AY32" s="443">
        <f t="shared" si="14"/>
        <v>0</v>
      </c>
    </row>
    <row r="33" spans="1:51" s="4" customFormat="1" ht="15" customHeight="1" x14ac:dyDescent="0.2">
      <c r="A33" s="339"/>
      <c r="B33" s="468"/>
      <c r="C33" s="340"/>
      <c r="D33" s="346"/>
      <c r="E33" s="249"/>
      <c r="F33" s="370">
        <f t="shared" si="6"/>
        <v>0</v>
      </c>
      <c r="G33" s="249"/>
      <c r="H33" s="572">
        <f t="shared" si="4"/>
        <v>0</v>
      </c>
      <c r="I33" s="233"/>
      <c r="J33" s="370">
        <f t="shared" si="5"/>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12"/>
        <v>0</v>
      </c>
      <c r="AX33" s="442">
        <f t="shared" si="13"/>
        <v>0</v>
      </c>
      <c r="AY33" s="443">
        <f t="shared" si="14"/>
        <v>0</v>
      </c>
    </row>
    <row r="34" spans="1:51" s="4" customFormat="1" ht="15" customHeight="1" x14ac:dyDescent="0.2">
      <c r="A34" s="339"/>
      <c r="B34" s="468"/>
      <c r="C34" s="340"/>
      <c r="D34" s="346"/>
      <c r="E34" s="249"/>
      <c r="F34" s="370">
        <f t="shared" si="6"/>
        <v>0</v>
      </c>
      <c r="G34" s="249"/>
      <c r="H34" s="572">
        <f t="shared" si="4"/>
        <v>0</v>
      </c>
      <c r="I34" s="233"/>
      <c r="J34" s="370">
        <f t="shared" si="5"/>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12"/>
        <v>0</v>
      </c>
      <c r="AX34" s="442">
        <f t="shared" si="13"/>
        <v>0</v>
      </c>
      <c r="AY34" s="443">
        <f t="shared" si="14"/>
        <v>0</v>
      </c>
    </row>
    <row r="35" spans="1:51" s="4" customFormat="1" ht="15" customHeight="1" x14ac:dyDescent="0.2">
      <c r="A35" s="339"/>
      <c r="B35" s="468"/>
      <c r="C35" s="340"/>
      <c r="D35" s="346"/>
      <c r="E35" s="249"/>
      <c r="F35" s="370">
        <f t="shared" si="6"/>
        <v>0</v>
      </c>
      <c r="G35" s="249"/>
      <c r="H35" s="572">
        <f t="shared" si="4"/>
        <v>0</v>
      </c>
      <c r="I35" s="233"/>
      <c r="J35" s="370">
        <f t="shared" si="5"/>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12"/>
        <v>0</v>
      </c>
      <c r="AX35" s="442">
        <f t="shared" si="13"/>
        <v>0</v>
      </c>
      <c r="AY35" s="443">
        <f t="shared" si="14"/>
        <v>0</v>
      </c>
    </row>
    <row r="36" spans="1:51" s="4" customFormat="1" ht="15" customHeight="1" x14ac:dyDescent="0.2">
      <c r="A36" s="339"/>
      <c r="B36" s="468"/>
      <c r="C36" s="340"/>
      <c r="D36" s="346"/>
      <c r="E36" s="249"/>
      <c r="F36" s="370">
        <f t="shared" si="6"/>
        <v>0</v>
      </c>
      <c r="G36" s="249"/>
      <c r="H36" s="572">
        <f t="shared" si="4"/>
        <v>0</v>
      </c>
      <c r="I36" s="233"/>
      <c r="J36" s="370">
        <f t="shared" si="5"/>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12"/>
        <v>0</v>
      </c>
      <c r="AX36" s="442">
        <f t="shared" si="13"/>
        <v>0</v>
      </c>
      <c r="AY36" s="443">
        <f t="shared" si="14"/>
        <v>0</v>
      </c>
    </row>
    <row r="37" spans="1:51" s="4" customFormat="1" ht="15" customHeight="1" x14ac:dyDescent="0.2">
      <c r="A37" s="339"/>
      <c r="B37" s="468"/>
      <c r="C37" s="340"/>
      <c r="D37" s="346"/>
      <c r="E37" s="249"/>
      <c r="F37" s="370">
        <f t="shared" si="6"/>
        <v>0</v>
      </c>
      <c r="G37" s="249"/>
      <c r="H37" s="572">
        <f t="shared" si="4"/>
        <v>0</v>
      </c>
      <c r="I37" s="233"/>
      <c r="J37" s="370">
        <f t="shared" si="5"/>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12"/>
        <v>0</v>
      </c>
      <c r="AX37" s="442">
        <f t="shared" si="13"/>
        <v>0</v>
      </c>
      <c r="AY37" s="443">
        <f t="shared" si="14"/>
        <v>0</v>
      </c>
    </row>
    <row r="38" spans="1:51" s="4" customFormat="1" ht="15" customHeight="1" x14ac:dyDescent="0.2">
      <c r="A38" s="344"/>
      <c r="B38" s="458" t="s">
        <v>289</v>
      </c>
      <c r="C38" s="340"/>
      <c r="D38" s="346"/>
      <c r="E38" s="249"/>
      <c r="F38" s="370">
        <f t="shared" si="6"/>
        <v>0</v>
      </c>
      <c r="G38" s="249"/>
      <c r="H38" s="572">
        <f t="shared" si="4"/>
        <v>0</v>
      </c>
      <c r="I38" s="233"/>
      <c r="J38" s="370">
        <f t="shared" si="5"/>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12"/>
        <v>0</v>
      </c>
      <c r="AX38" s="442">
        <f t="shared" si="13"/>
        <v>0</v>
      </c>
      <c r="AY38" s="443">
        <f t="shared" si="14"/>
        <v>0</v>
      </c>
    </row>
    <row r="39" spans="1:51" s="4" customFormat="1" ht="15" customHeight="1" thickBot="1" x14ac:dyDescent="0.25">
      <c r="A39" s="170"/>
      <c r="B39" s="460"/>
      <c r="C39" s="274" t="s">
        <v>301</v>
      </c>
      <c r="D39" s="274"/>
      <c r="E39" s="277"/>
      <c r="F39" s="370">
        <f t="shared" si="6"/>
        <v>0</v>
      </c>
      <c r="G39" s="277">
        <v>0</v>
      </c>
      <c r="H39" s="579">
        <f t="shared" si="4"/>
        <v>0</v>
      </c>
      <c r="I39" s="227"/>
      <c r="J39" s="370">
        <f t="shared" si="5"/>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7"/>
        <v>0</v>
      </c>
      <c r="AX39" s="442">
        <f t="shared" si="8"/>
        <v>0</v>
      </c>
      <c r="AY39" s="443">
        <f t="shared" si="3"/>
        <v>0</v>
      </c>
    </row>
    <row r="40" spans="1:51" s="24" customFormat="1" ht="15" customHeight="1" x14ac:dyDescent="0.2">
      <c r="A40" s="196" t="s">
        <v>122</v>
      </c>
      <c r="B40" s="458" t="str">
        <f>+LEFT($E$5,5)&amp;"."&amp;A40&amp;"."&amp;$E$3</f>
        <v>ZK103.K224.Analysis code</v>
      </c>
      <c r="C40" s="343" t="s">
        <v>123</v>
      </c>
      <c r="D40" s="343"/>
      <c r="E40" s="229">
        <f t="shared" ref="E40:L40" si="15">SUM(E41:E45)</f>
        <v>0</v>
      </c>
      <c r="F40" s="433">
        <f t="shared" si="15"/>
        <v>0</v>
      </c>
      <c r="G40" s="229">
        <f t="shared" si="15"/>
        <v>0</v>
      </c>
      <c r="H40" s="229">
        <f t="shared" si="15"/>
        <v>0</v>
      </c>
      <c r="I40" s="203">
        <f t="shared" si="15"/>
        <v>0</v>
      </c>
      <c r="J40" s="321">
        <f t="shared" si="15"/>
        <v>0</v>
      </c>
      <c r="K40" s="203">
        <f t="shared" si="15"/>
        <v>0</v>
      </c>
      <c r="L40" s="219">
        <f t="shared" si="15"/>
        <v>0</v>
      </c>
      <c r="M40" s="219"/>
      <c r="N40" s="198">
        <f>SUM(N41:N45)</f>
        <v>0</v>
      </c>
      <c r="O40" s="198">
        <f>SUM(O41:O45)</f>
        <v>0</v>
      </c>
      <c r="P40" s="265">
        <f>SUM(P41:P45)</f>
        <v>0</v>
      </c>
      <c r="Q40" s="269">
        <f>SUM(Q41:Q45)</f>
        <v>0</v>
      </c>
      <c r="R40" s="401">
        <f t="shared" ref="R40:X40" si="16">SUM(R41:R45)</f>
        <v>0</v>
      </c>
      <c r="S40" s="411">
        <f t="shared" si="16"/>
        <v>0</v>
      </c>
      <c r="T40" s="269">
        <f t="shared" si="16"/>
        <v>0</v>
      </c>
      <c r="U40" s="269">
        <f t="shared" si="16"/>
        <v>0</v>
      </c>
      <c r="V40" s="269">
        <f t="shared" si="16"/>
        <v>0</v>
      </c>
      <c r="W40" s="269">
        <f t="shared" si="16"/>
        <v>0</v>
      </c>
      <c r="X40" s="269">
        <f t="shared" si="16"/>
        <v>0</v>
      </c>
      <c r="Y40" s="269">
        <f t="shared" ref="Y40:AV40" si="17">SUM(Y41:Y45)</f>
        <v>0</v>
      </c>
      <c r="Z40" s="269">
        <f t="shared" si="17"/>
        <v>0</v>
      </c>
      <c r="AA40" s="269">
        <f t="shared" si="17"/>
        <v>0</v>
      </c>
      <c r="AB40" s="269">
        <f t="shared" si="17"/>
        <v>0</v>
      </c>
      <c r="AC40" s="269">
        <f t="shared" si="17"/>
        <v>0</v>
      </c>
      <c r="AD40" s="401">
        <f t="shared" si="17"/>
        <v>0</v>
      </c>
      <c r="AE40" s="411">
        <f t="shared" si="17"/>
        <v>0</v>
      </c>
      <c r="AF40" s="269">
        <f t="shared" si="17"/>
        <v>0</v>
      </c>
      <c r="AG40" s="269">
        <f t="shared" si="17"/>
        <v>0</v>
      </c>
      <c r="AH40" s="269">
        <f t="shared" si="17"/>
        <v>0</v>
      </c>
      <c r="AI40" s="269">
        <f t="shared" si="17"/>
        <v>0</v>
      </c>
      <c r="AJ40" s="269">
        <f t="shared" si="17"/>
        <v>0</v>
      </c>
      <c r="AK40" s="269">
        <f t="shared" si="17"/>
        <v>0</v>
      </c>
      <c r="AL40" s="269">
        <f t="shared" si="17"/>
        <v>0</v>
      </c>
      <c r="AM40" s="269">
        <f t="shared" si="17"/>
        <v>0</v>
      </c>
      <c r="AN40" s="269">
        <f t="shared" si="17"/>
        <v>0</v>
      </c>
      <c r="AO40" s="269">
        <f t="shared" si="17"/>
        <v>0</v>
      </c>
      <c r="AP40" s="401">
        <f t="shared" si="17"/>
        <v>0</v>
      </c>
      <c r="AQ40" s="411">
        <f t="shared" si="17"/>
        <v>0</v>
      </c>
      <c r="AR40" s="269">
        <f t="shared" si="17"/>
        <v>0</v>
      </c>
      <c r="AS40" s="269">
        <f t="shared" si="17"/>
        <v>0</v>
      </c>
      <c r="AT40" s="269">
        <f t="shared" si="17"/>
        <v>0</v>
      </c>
      <c r="AU40" s="269">
        <f t="shared" si="17"/>
        <v>0</v>
      </c>
      <c r="AV40" s="269">
        <f t="shared" si="17"/>
        <v>0</v>
      </c>
      <c r="AW40" s="441">
        <f t="shared" si="7"/>
        <v>0</v>
      </c>
      <c r="AX40" s="442">
        <f t="shared" si="8"/>
        <v>0</v>
      </c>
      <c r="AY40" s="443">
        <f t="shared" si="3"/>
        <v>0</v>
      </c>
    </row>
    <row r="41" spans="1:51" s="4" customFormat="1" ht="15" customHeight="1" x14ac:dyDescent="0.2">
      <c r="A41" s="344"/>
      <c r="B41" s="469"/>
      <c r="C41" s="340"/>
      <c r="D41" s="340"/>
      <c r="E41" s="249"/>
      <c r="F41" s="370">
        <f t="shared" si="6"/>
        <v>0</v>
      </c>
      <c r="G41" s="249">
        <v>0</v>
      </c>
      <c r="H41" s="572">
        <f t="shared" si="4"/>
        <v>0</v>
      </c>
      <c r="I41" s="231"/>
      <c r="J41" s="370">
        <f t="shared" si="5"/>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7"/>
        <v>0</v>
      </c>
      <c r="AX41" s="442">
        <f t="shared" si="8"/>
        <v>0</v>
      </c>
      <c r="AY41" s="443">
        <f t="shared" si="3"/>
        <v>0</v>
      </c>
    </row>
    <row r="42" spans="1:51" s="4" customFormat="1" ht="15" customHeight="1" x14ac:dyDescent="0.2">
      <c r="A42" s="344"/>
      <c r="B42" s="469"/>
      <c r="C42" s="340"/>
      <c r="D42" s="346"/>
      <c r="E42" s="249"/>
      <c r="F42" s="370">
        <f t="shared" si="6"/>
        <v>0</v>
      </c>
      <c r="G42" s="249">
        <v>0</v>
      </c>
      <c r="H42" s="572">
        <f t="shared" si="4"/>
        <v>0</v>
      </c>
      <c r="I42" s="231"/>
      <c r="J42" s="370">
        <f t="shared" si="5"/>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6"/>
        <v>0</v>
      </c>
      <c r="G43" s="249">
        <v>0</v>
      </c>
      <c r="H43" s="572">
        <f t="shared" si="4"/>
        <v>0</v>
      </c>
      <c r="I43" s="231"/>
      <c r="J43" s="370">
        <f t="shared" si="5"/>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ZK103.K224.Analysis code</v>
      </c>
      <c r="C44" s="340"/>
      <c r="D44" s="346"/>
      <c r="E44" s="249"/>
      <c r="F44" s="370">
        <f t="shared" si="6"/>
        <v>0</v>
      </c>
      <c r="G44" s="249">
        <v>0</v>
      </c>
      <c r="H44" s="572">
        <f t="shared" si="4"/>
        <v>0</v>
      </c>
      <c r="I44" s="231"/>
      <c r="J44" s="370">
        <f t="shared" si="5"/>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6"/>
        <v>0</v>
      </c>
      <c r="G45" s="277">
        <v>0</v>
      </c>
      <c r="H45" s="579">
        <f t="shared" si="4"/>
        <v>0</v>
      </c>
      <c r="I45" s="227"/>
      <c r="J45" s="370">
        <f t="shared" si="5"/>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7"/>
        <v>0</v>
      </c>
      <c r="AX45" s="442">
        <f t="shared" si="8"/>
        <v>0</v>
      </c>
      <c r="AY45" s="443">
        <f t="shared" si="3"/>
        <v>0</v>
      </c>
    </row>
    <row r="46" spans="1:51" s="24" customFormat="1" ht="15" customHeight="1" x14ac:dyDescent="0.2">
      <c r="A46" s="196" t="s">
        <v>124</v>
      </c>
      <c r="B46" s="458" t="str">
        <f>+LEFT($E$5,5)&amp;"."&amp;A46&amp;"."&amp;$E$3</f>
        <v>ZK103.K225.Analysis code</v>
      </c>
      <c r="C46" s="343" t="s">
        <v>125</v>
      </c>
      <c r="D46" s="343"/>
      <c r="E46" s="229">
        <f t="shared" ref="E46:L46" si="18">SUM(E47:E52)</f>
        <v>0</v>
      </c>
      <c r="F46" s="433">
        <f t="shared" si="18"/>
        <v>0</v>
      </c>
      <c r="G46" s="229">
        <f t="shared" si="18"/>
        <v>0</v>
      </c>
      <c r="H46" s="229">
        <f t="shared" si="18"/>
        <v>0</v>
      </c>
      <c r="I46" s="203">
        <f t="shared" si="18"/>
        <v>0</v>
      </c>
      <c r="J46" s="321">
        <f t="shared" si="18"/>
        <v>0</v>
      </c>
      <c r="K46" s="203">
        <f t="shared" si="18"/>
        <v>0</v>
      </c>
      <c r="L46" s="219">
        <f t="shared" si="18"/>
        <v>0</v>
      </c>
      <c r="M46" s="219"/>
      <c r="N46" s="198">
        <f t="shared" ref="N46:AC46" si="19">SUM(N47:N52)</f>
        <v>0</v>
      </c>
      <c r="O46" s="198">
        <f>SUM(O47:O52)</f>
        <v>0</v>
      </c>
      <c r="P46" s="265">
        <f t="shared" si="19"/>
        <v>0</v>
      </c>
      <c r="Q46" s="269">
        <f t="shared" si="19"/>
        <v>0</v>
      </c>
      <c r="R46" s="401">
        <f t="shared" si="19"/>
        <v>0</v>
      </c>
      <c r="S46" s="411">
        <f t="shared" si="19"/>
        <v>0</v>
      </c>
      <c r="T46" s="269">
        <f t="shared" si="19"/>
        <v>0</v>
      </c>
      <c r="U46" s="269">
        <f t="shared" si="19"/>
        <v>0</v>
      </c>
      <c r="V46" s="269">
        <f t="shared" si="19"/>
        <v>0</v>
      </c>
      <c r="W46" s="269">
        <f t="shared" si="19"/>
        <v>0</v>
      </c>
      <c r="X46" s="269">
        <f t="shared" si="19"/>
        <v>0</v>
      </c>
      <c r="Y46" s="269">
        <f t="shared" si="19"/>
        <v>0</v>
      </c>
      <c r="Z46" s="269">
        <f t="shared" si="19"/>
        <v>0</v>
      </c>
      <c r="AA46" s="269">
        <f t="shared" si="19"/>
        <v>0</v>
      </c>
      <c r="AB46" s="269">
        <f t="shared" si="19"/>
        <v>0</v>
      </c>
      <c r="AC46" s="269">
        <f t="shared" si="19"/>
        <v>0</v>
      </c>
      <c r="AD46" s="401">
        <f t="shared" ref="AD46:AV46" si="20">SUM(AD47:AD52)</f>
        <v>0</v>
      </c>
      <c r="AE46" s="411">
        <f t="shared" si="20"/>
        <v>0</v>
      </c>
      <c r="AF46" s="269">
        <f t="shared" si="20"/>
        <v>0</v>
      </c>
      <c r="AG46" s="269">
        <f t="shared" si="20"/>
        <v>0</v>
      </c>
      <c r="AH46" s="269">
        <f t="shared" si="20"/>
        <v>0</v>
      </c>
      <c r="AI46" s="269">
        <f t="shared" si="20"/>
        <v>0</v>
      </c>
      <c r="AJ46" s="269">
        <f t="shared" si="20"/>
        <v>0</v>
      </c>
      <c r="AK46" s="269">
        <f t="shared" si="20"/>
        <v>0</v>
      </c>
      <c r="AL46" s="269">
        <f t="shared" si="20"/>
        <v>0</v>
      </c>
      <c r="AM46" s="269">
        <f t="shared" si="20"/>
        <v>0</v>
      </c>
      <c r="AN46" s="269">
        <f t="shared" si="20"/>
        <v>0</v>
      </c>
      <c r="AO46" s="269">
        <f t="shared" si="20"/>
        <v>0</v>
      </c>
      <c r="AP46" s="401">
        <f t="shared" si="20"/>
        <v>0</v>
      </c>
      <c r="AQ46" s="411">
        <f t="shared" si="20"/>
        <v>0</v>
      </c>
      <c r="AR46" s="269">
        <f t="shared" si="20"/>
        <v>0</v>
      </c>
      <c r="AS46" s="269">
        <f t="shared" si="20"/>
        <v>0</v>
      </c>
      <c r="AT46" s="269">
        <f t="shared" si="20"/>
        <v>0</v>
      </c>
      <c r="AU46" s="269">
        <f t="shared" si="20"/>
        <v>0</v>
      </c>
      <c r="AV46" s="269">
        <f t="shared" si="20"/>
        <v>0</v>
      </c>
      <c r="AW46" s="441">
        <f t="shared" si="7"/>
        <v>0</v>
      </c>
      <c r="AX46" s="442">
        <f t="shared" si="8"/>
        <v>0</v>
      </c>
      <c r="AY46" s="443">
        <f t="shared" si="3"/>
        <v>0</v>
      </c>
    </row>
    <row r="47" spans="1:51" s="4" customFormat="1" ht="15" customHeight="1" x14ac:dyDescent="0.2">
      <c r="A47" s="344"/>
      <c r="B47" s="469"/>
      <c r="C47" s="340"/>
      <c r="D47" s="346"/>
      <c r="E47" s="249"/>
      <c r="F47" s="370">
        <f t="shared" si="6"/>
        <v>0</v>
      </c>
      <c r="G47" s="249"/>
      <c r="H47" s="572">
        <f t="shared" ref="H47:H100" si="21">SUM(N47:AV47)</f>
        <v>0</v>
      </c>
      <c r="I47" s="231"/>
      <c r="J47" s="370">
        <f t="shared" si="5"/>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7"/>
        <v>0</v>
      </c>
      <c r="AX47" s="442">
        <f t="shared" si="8"/>
        <v>0</v>
      </c>
      <c r="AY47" s="443">
        <f t="shared" si="3"/>
        <v>0</v>
      </c>
    </row>
    <row r="48" spans="1:51" s="4" customFormat="1" ht="15" customHeight="1" x14ac:dyDescent="0.2">
      <c r="A48" s="344"/>
      <c r="B48" s="469"/>
      <c r="C48" s="340"/>
      <c r="D48" s="346"/>
      <c r="E48" s="249"/>
      <c r="F48" s="370">
        <f t="shared" si="6"/>
        <v>0</v>
      </c>
      <c r="G48" s="249"/>
      <c r="H48" s="572">
        <f t="shared" si="21"/>
        <v>0</v>
      </c>
      <c r="I48" s="231"/>
      <c r="J48" s="370">
        <f t="shared" si="5"/>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6"/>
        <v>0</v>
      </c>
      <c r="G49" s="249"/>
      <c r="H49" s="572">
        <f t="shared" si="21"/>
        <v>0</v>
      </c>
      <c r="I49" s="231"/>
      <c r="J49" s="370">
        <f t="shared" si="5"/>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6"/>
        <v>0</v>
      </c>
      <c r="G50" s="249"/>
      <c r="H50" s="572">
        <f t="shared" si="21"/>
        <v>0</v>
      </c>
      <c r="I50" s="231"/>
      <c r="J50" s="370">
        <f t="shared" si="5"/>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6"/>
        <v>0</v>
      </c>
      <c r="G51" s="249"/>
      <c r="H51" s="572">
        <f t="shared" si="21"/>
        <v>0</v>
      </c>
      <c r="I51" s="231"/>
      <c r="J51" s="370">
        <f t="shared" si="5"/>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6"/>
        <v>0</v>
      </c>
      <c r="G52" s="277">
        <v>0</v>
      </c>
      <c r="H52" s="579">
        <f t="shared" si="21"/>
        <v>0</v>
      </c>
      <c r="I52" s="227"/>
      <c r="J52" s="370">
        <f t="shared" si="5"/>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24" customFormat="1" ht="15" customHeight="1" x14ac:dyDescent="0.2">
      <c r="A53" s="196" t="s">
        <v>126</v>
      </c>
      <c r="B53" s="458" t="str">
        <f>+LEFT($E$5,5)&amp;"."&amp;A53&amp;"."&amp;$E$3</f>
        <v>ZK103.K226.Analysis code</v>
      </c>
      <c r="C53" s="343" t="s">
        <v>127</v>
      </c>
      <c r="D53" s="343"/>
      <c r="E53" s="229">
        <f t="shared" ref="E53:L53" si="22">SUM(E54:E69)</f>
        <v>0</v>
      </c>
      <c r="F53" s="433">
        <f>SUM(F54:F69)</f>
        <v>0</v>
      </c>
      <c r="G53" s="229">
        <f>SUM(G54:G69)</f>
        <v>0</v>
      </c>
      <c r="H53" s="229">
        <f t="shared" si="22"/>
        <v>0</v>
      </c>
      <c r="I53" s="203">
        <f t="shared" si="22"/>
        <v>0</v>
      </c>
      <c r="J53" s="321">
        <f>SUM(J54:J69)</f>
        <v>0</v>
      </c>
      <c r="K53" s="203">
        <f t="shared" si="22"/>
        <v>0</v>
      </c>
      <c r="L53" s="219">
        <f t="shared" si="22"/>
        <v>0</v>
      </c>
      <c r="M53" s="219"/>
      <c r="N53" s="198">
        <f>SUM(N54:N69)</f>
        <v>0</v>
      </c>
      <c r="O53" s="198">
        <f>SUM(O54:O69)</f>
        <v>0</v>
      </c>
      <c r="P53" s="265">
        <f>SUM(P54:P69)</f>
        <v>0</v>
      </c>
      <c r="Q53" s="269">
        <f>SUM(Q54:Q69)</f>
        <v>0</v>
      </c>
      <c r="R53" s="401">
        <f t="shared" ref="R53:X53" si="23">SUM(R54:R69)</f>
        <v>0</v>
      </c>
      <c r="S53" s="411">
        <f t="shared" si="23"/>
        <v>0</v>
      </c>
      <c r="T53" s="269">
        <f t="shared" si="23"/>
        <v>0</v>
      </c>
      <c r="U53" s="269">
        <f t="shared" si="23"/>
        <v>0</v>
      </c>
      <c r="V53" s="269">
        <f t="shared" si="23"/>
        <v>0</v>
      </c>
      <c r="W53" s="269">
        <f t="shared" si="23"/>
        <v>0</v>
      </c>
      <c r="X53" s="269">
        <f t="shared" si="23"/>
        <v>0</v>
      </c>
      <c r="Y53" s="269">
        <f t="shared" ref="Y53:AV53" si="24">SUM(Y54:Y69)</f>
        <v>0</v>
      </c>
      <c r="Z53" s="269">
        <f t="shared" si="24"/>
        <v>0</v>
      </c>
      <c r="AA53" s="269">
        <f t="shared" si="24"/>
        <v>0</v>
      </c>
      <c r="AB53" s="269">
        <f t="shared" si="24"/>
        <v>0</v>
      </c>
      <c r="AC53" s="269">
        <f t="shared" si="24"/>
        <v>0</v>
      </c>
      <c r="AD53" s="401">
        <f t="shared" si="24"/>
        <v>0</v>
      </c>
      <c r="AE53" s="411">
        <f t="shared" si="24"/>
        <v>0</v>
      </c>
      <c r="AF53" s="269">
        <f t="shared" si="24"/>
        <v>0</v>
      </c>
      <c r="AG53" s="269">
        <f t="shared" si="24"/>
        <v>0</v>
      </c>
      <c r="AH53" s="269">
        <f t="shared" si="24"/>
        <v>0</v>
      </c>
      <c r="AI53" s="269">
        <f t="shared" si="24"/>
        <v>0</v>
      </c>
      <c r="AJ53" s="269">
        <f t="shared" si="24"/>
        <v>0</v>
      </c>
      <c r="AK53" s="269">
        <f t="shared" si="24"/>
        <v>0</v>
      </c>
      <c r="AL53" s="269">
        <f t="shared" si="24"/>
        <v>0</v>
      </c>
      <c r="AM53" s="269">
        <f t="shared" si="24"/>
        <v>0</v>
      </c>
      <c r="AN53" s="269">
        <f t="shared" si="24"/>
        <v>0</v>
      </c>
      <c r="AO53" s="269">
        <f t="shared" si="24"/>
        <v>0</v>
      </c>
      <c r="AP53" s="401">
        <f t="shared" si="24"/>
        <v>0</v>
      </c>
      <c r="AQ53" s="411">
        <f t="shared" si="24"/>
        <v>0</v>
      </c>
      <c r="AR53" s="269">
        <f t="shared" si="24"/>
        <v>0</v>
      </c>
      <c r="AS53" s="269">
        <f t="shared" si="24"/>
        <v>0</v>
      </c>
      <c r="AT53" s="269">
        <f t="shared" si="24"/>
        <v>0</v>
      </c>
      <c r="AU53" s="269">
        <f t="shared" si="24"/>
        <v>0</v>
      </c>
      <c r="AV53" s="269">
        <f t="shared" si="24"/>
        <v>0</v>
      </c>
      <c r="AW53" s="441">
        <f t="shared" si="7"/>
        <v>0</v>
      </c>
      <c r="AX53" s="442">
        <f t="shared" si="8"/>
        <v>0</v>
      </c>
      <c r="AY53" s="443">
        <f t="shared" si="3"/>
        <v>0</v>
      </c>
    </row>
    <row r="54" spans="1:51" s="4" customFormat="1" ht="15" customHeight="1" x14ac:dyDescent="0.2">
      <c r="A54" s="339"/>
      <c r="B54" s="468"/>
      <c r="C54" s="340"/>
      <c r="D54" s="340"/>
      <c r="E54" s="249"/>
      <c r="F54" s="370">
        <f t="shared" si="6"/>
        <v>0</v>
      </c>
      <c r="G54" s="249">
        <v>0</v>
      </c>
      <c r="H54" s="572">
        <f t="shared" si="21"/>
        <v>0</v>
      </c>
      <c r="I54" s="231"/>
      <c r="J54" s="370">
        <f t="shared" si="5"/>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customHeight="1" x14ac:dyDescent="0.2">
      <c r="A55" s="339"/>
      <c r="B55" s="468"/>
      <c r="C55" s="340"/>
      <c r="D55" s="346"/>
      <c r="E55" s="249"/>
      <c r="F55" s="370">
        <f t="shared" si="6"/>
        <v>0</v>
      </c>
      <c r="G55" s="249">
        <v>0</v>
      </c>
      <c r="H55" s="572">
        <f t="shared" si="21"/>
        <v>0</v>
      </c>
      <c r="I55" s="231"/>
      <c r="J55" s="370">
        <f t="shared" si="5"/>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25">SUM(P55:AV55)</f>
        <v>0</v>
      </c>
      <c r="AX55" s="442">
        <f t="shared" ref="AX55:AX68" si="26">+AW55+N55</f>
        <v>0</v>
      </c>
      <c r="AY55" s="443">
        <f t="shared" ref="AY55:AY68" si="27">+G55-AX55</f>
        <v>0</v>
      </c>
    </row>
    <row r="56" spans="1:51" s="4" customFormat="1" ht="15" customHeight="1" x14ac:dyDescent="0.2">
      <c r="A56" s="339"/>
      <c r="B56" s="468"/>
      <c r="C56" s="340"/>
      <c r="D56" s="346"/>
      <c r="E56" s="249"/>
      <c r="F56" s="370">
        <f t="shared" si="6"/>
        <v>0</v>
      </c>
      <c r="G56" s="249">
        <v>0</v>
      </c>
      <c r="H56" s="572">
        <f t="shared" si="21"/>
        <v>0</v>
      </c>
      <c r="I56" s="231"/>
      <c r="J56" s="370">
        <f t="shared" si="5"/>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25"/>
        <v>0</v>
      </c>
      <c r="AX56" s="442">
        <f t="shared" si="26"/>
        <v>0</v>
      </c>
      <c r="AY56" s="443">
        <f t="shared" si="27"/>
        <v>0</v>
      </c>
    </row>
    <row r="57" spans="1:51" s="4" customFormat="1" ht="15" customHeight="1" x14ac:dyDescent="0.2">
      <c r="A57" s="339"/>
      <c r="B57" s="468"/>
      <c r="C57" s="340"/>
      <c r="D57" s="346"/>
      <c r="E57" s="249"/>
      <c r="F57" s="370">
        <f t="shared" si="6"/>
        <v>0</v>
      </c>
      <c r="G57" s="249">
        <v>0</v>
      </c>
      <c r="H57" s="572">
        <f t="shared" si="21"/>
        <v>0</v>
      </c>
      <c r="I57" s="231"/>
      <c r="J57" s="370">
        <f t="shared" si="5"/>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25"/>
        <v>0</v>
      </c>
      <c r="AX57" s="442">
        <f t="shared" si="26"/>
        <v>0</v>
      </c>
      <c r="AY57" s="443">
        <f t="shared" si="27"/>
        <v>0</v>
      </c>
    </row>
    <row r="58" spans="1:51" s="4" customFormat="1" ht="15" customHeight="1" x14ac:dyDescent="0.2">
      <c r="A58" s="339"/>
      <c r="B58" s="468"/>
      <c r="C58" s="340"/>
      <c r="D58" s="346"/>
      <c r="E58" s="249"/>
      <c r="F58" s="370">
        <f t="shared" si="6"/>
        <v>0</v>
      </c>
      <c r="G58" s="249">
        <v>0</v>
      </c>
      <c r="H58" s="572">
        <f t="shared" si="21"/>
        <v>0</v>
      </c>
      <c r="I58" s="231"/>
      <c r="J58" s="370">
        <f t="shared" si="5"/>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25"/>
        <v>0</v>
      </c>
      <c r="AX58" s="442">
        <f t="shared" si="26"/>
        <v>0</v>
      </c>
      <c r="AY58" s="443">
        <f t="shared" si="27"/>
        <v>0</v>
      </c>
    </row>
    <row r="59" spans="1:51" s="4" customFormat="1" ht="15" customHeight="1" x14ac:dyDescent="0.2">
      <c r="A59" s="339"/>
      <c r="B59" s="468"/>
      <c r="C59" s="340"/>
      <c r="D59" s="346"/>
      <c r="E59" s="249"/>
      <c r="F59" s="370">
        <f t="shared" si="6"/>
        <v>0</v>
      </c>
      <c r="G59" s="249">
        <v>0</v>
      </c>
      <c r="H59" s="572">
        <f t="shared" si="21"/>
        <v>0</v>
      </c>
      <c r="I59" s="231"/>
      <c r="J59" s="370">
        <f t="shared" si="5"/>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25"/>
        <v>0</v>
      </c>
      <c r="AX59" s="442">
        <f t="shared" si="26"/>
        <v>0</v>
      </c>
      <c r="AY59" s="443">
        <f t="shared" si="27"/>
        <v>0</v>
      </c>
    </row>
    <row r="60" spans="1:51" s="4" customFormat="1" ht="15" customHeight="1" x14ac:dyDescent="0.2">
      <c r="A60" s="339"/>
      <c r="B60" s="468"/>
      <c r="C60" s="340"/>
      <c r="D60" s="346"/>
      <c r="E60" s="249"/>
      <c r="F60" s="370">
        <f t="shared" si="6"/>
        <v>0</v>
      </c>
      <c r="G60" s="249">
        <v>0</v>
      </c>
      <c r="H60" s="572">
        <f t="shared" si="21"/>
        <v>0</v>
      </c>
      <c r="I60" s="231"/>
      <c r="J60" s="370">
        <f t="shared" si="5"/>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
        <v>0</v>
      </c>
      <c r="AX60" s="442">
        <f t="shared" si="26"/>
        <v>0</v>
      </c>
      <c r="AY60" s="443">
        <f t="shared" si="27"/>
        <v>0</v>
      </c>
    </row>
    <row r="61" spans="1:51" s="4" customFormat="1" ht="15" customHeight="1" x14ac:dyDescent="0.2">
      <c r="A61" s="339"/>
      <c r="B61" s="468"/>
      <c r="C61" s="340"/>
      <c r="D61" s="346"/>
      <c r="E61" s="249"/>
      <c r="F61" s="370">
        <f t="shared" si="6"/>
        <v>0</v>
      </c>
      <c r="G61" s="249">
        <v>0</v>
      </c>
      <c r="H61" s="572">
        <f t="shared" si="21"/>
        <v>0</v>
      </c>
      <c r="I61" s="231"/>
      <c r="J61" s="370">
        <f t="shared" si="5"/>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
        <v>0</v>
      </c>
      <c r="AX61" s="442">
        <f t="shared" si="26"/>
        <v>0</v>
      </c>
      <c r="AY61" s="443">
        <f t="shared" si="27"/>
        <v>0</v>
      </c>
    </row>
    <row r="62" spans="1:51" s="4" customFormat="1" ht="15" customHeight="1" x14ac:dyDescent="0.2">
      <c r="A62" s="339"/>
      <c r="B62" s="468"/>
      <c r="C62" s="340"/>
      <c r="D62" s="346"/>
      <c r="E62" s="249"/>
      <c r="F62" s="370">
        <f t="shared" si="6"/>
        <v>0</v>
      </c>
      <c r="G62" s="249">
        <v>0</v>
      </c>
      <c r="H62" s="572">
        <f t="shared" si="21"/>
        <v>0</v>
      </c>
      <c r="I62" s="231"/>
      <c r="J62" s="370">
        <f t="shared" si="5"/>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
        <v>0</v>
      </c>
      <c r="AX62" s="442">
        <f t="shared" si="26"/>
        <v>0</v>
      </c>
      <c r="AY62" s="443">
        <f t="shared" si="27"/>
        <v>0</v>
      </c>
    </row>
    <row r="63" spans="1:51" s="4" customFormat="1" ht="15" customHeight="1" x14ac:dyDescent="0.2">
      <c r="A63" s="339"/>
      <c r="B63" s="468"/>
      <c r="C63" s="340"/>
      <c r="D63" s="346"/>
      <c r="E63" s="249"/>
      <c r="F63" s="370">
        <f t="shared" si="6"/>
        <v>0</v>
      </c>
      <c r="G63" s="249">
        <v>0</v>
      </c>
      <c r="H63" s="572">
        <f t="shared" si="21"/>
        <v>0</v>
      </c>
      <c r="I63" s="231"/>
      <c r="J63" s="370">
        <f t="shared" si="5"/>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25"/>
        <v>0</v>
      </c>
      <c r="AX63" s="442">
        <f t="shared" si="26"/>
        <v>0</v>
      </c>
      <c r="AY63" s="443">
        <f t="shared" si="27"/>
        <v>0</v>
      </c>
    </row>
    <row r="64" spans="1:51" s="4" customFormat="1" ht="15" customHeight="1" x14ac:dyDescent="0.2">
      <c r="A64" s="339"/>
      <c r="B64" s="468"/>
      <c r="C64" s="340"/>
      <c r="D64" s="346"/>
      <c r="E64" s="249"/>
      <c r="F64" s="370">
        <f t="shared" si="6"/>
        <v>0</v>
      </c>
      <c r="G64" s="249">
        <v>0</v>
      </c>
      <c r="H64" s="572">
        <f t="shared" si="21"/>
        <v>0</v>
      </c>
      <c r="I64" s="231"/>
      <c r="J64" s="370">
        <f t="shared" si="5"/>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
        <v>0</v>
      </c>
      <c r="AX64" s="442">
        <f t="shared" si="26"/>
        <v>0</v>
      </c>
      <c r="AY64" s="443">
        <f t="shared" si="27"/>
        <v>0</v>
      </c>
    </row>
    <row r="65" spans="1:51" s="4" customFormat="1" ht="15" customHeight="1" x14ac:dyDescent="0.2">
      <c r="A65" s="345"/>
      <c r="B65" s="470"/>
      <c r="C65" s="346"/>
      <c r="D65" s="346"/>
      <c r="E65" s="249"/>
      <c r="F65" s="370"/>
      <c r="G65" s="249"/>
      <c r="H65" s="572">
        <f t="shared" si="2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2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6"/>
        <v>0</v>
      </c>
      <c r="G67" s="249">
        <v>0</v>
      </c>
      <c r="H67" s="572">
        <f t="shared" si="21"/>
        <v>0</v>
      </c>
      <c r="I67" s="231"/>
      <c r="J67" s="370">
        <f t="shared" si="5"/>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25"/>
        <v>0</v>
      </c>
      <c r="AX67" s="442">
        <f t="shared" si="26"/>
        <v>0</v>
      </c>
      <c r="AY67" s="443">
        <f t="shared" si="27"/>
        <v>0</v>
      </c>
    </row>
    <row r="68" spans="1:51" s="4" customFormat="1" ht="15" customHeight="1" x14ac:dyDescent="0.2">
      <c r="A68" s="345"/>
      <c r="B68" s="470" t="s">
        <v>292</v>
      </c>
      <c r="C68" s="346"/>
      <c r="D68" s="346"/>
      <c r="E68" s="249"/>
      <c r="F68" s="370">
        <f t="shared" si="6"/>
        <v>0</v>
      </c>
      <c r="G68" s="249">
        <v>0</v>
      </c>
      <c r="H68" s="572">
        <f t="shared" si="21"/>
        <v>0</v>
      </c>
      <c r="I68" s="231"/>
      <c r="J68" s="370">
        <f t="shared" si="5"/>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25"/>
        <v>0</v>
      </c>
      <c r="AX68" s="442">
        <f t="shared" si="26"/>
        <v>0</v>
      </c>
      <c r="AY68" s="443">
        <f t="shared" si="27"/>
        <v>0</v>
      </c>
    </row>
    <row r="69" spans="1:51" s="4" customFormat="1" ht="15" customHeight="1" thickBot="1" x14ac:dyDescent="0.25">
      <c r="A69" s="169"/>
      <c r="B69" s="461"/>
      <c r="C69" s="274" t="s">
        <v>301</v>
      </c>
      <c r="D69" s="274"/>
      <c r="E69" s="277"/>
      <c r="F69" s="370">
        <f t="shared" si="6"/>
        <v>0</v>
      </c>
      <c r="G69" s="277">
        <v>0</v>
      </c>
      <c r="H69" s="579">
        <f t="shared" si="21"/>
        <v>0</v>
      </c>
      <c r="I69" s="227"/>
      <c r="J69" s="370">
        <f t="shared" si="5"/>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24" customFormat="1" ht="15" customHeight="1" x14ac:dyDescent="0.2">
      <c r="A70" s="348" t="s">
        <v>128</v>
      </c>
      <c r="B70" s="458" t="str">
        <f>+LEFT($E$5,5)&amp;"."&amp;A70&amp;"."&amp;$E$3</f>
        <v>ZK103.K227.Analysis code</v>
      </c>
      <c r="C70" s="347" t="s">
        <v>129</v>
      </c>
      <c r="D70" s="347"/>
      <c r="E70" s="229">
        <f t="shared" ref="E70:L70" si="28">SUM(E71:E76)</f>
        <v>0</v>
      </c>
      <c r="F70" s="433">
        <f>SUM(F71:F76)</f>
        <v>0</v>
      </c>
      <c r="G70" s="229">
        <f>SUM(G71:G76)</f>
        <v>0</v>
      </c>
      <c r="H70" s="229">
        <f t="shared" si="28"/>
        <v>0</v>
      </c>
      <c r="I70" s="203">
        <f t="shared" si="28"/>
        <v>0</v>
      </c>
      <c r="J70" s="321">
        <f>SUM(J71:J76)</f>
        <v>0</v>
      </c>
      <c r="K70" s="203">
        <f t="shared" si="28"/>
        <v>0</v>
      </c>
      <c r="L70" s="219">
        <f t="shared" si="28"/>
        <v>0</v>
      </c>
      <c r="M70" s="219"/>
      <c r="N70" s="198">
        <f>SUM(N71:N76)</f>
        <v>0</v>
      </c>
      <c r="O70" s="198">
        <f>SUM(O71:O76)</f>
        <v>0</v>
      </c>
      <c r="P70" s="265">
        <f>SUM(P71:P76)</f>
        <v>0</v>
      </c>
      <c r="Q70" s="269">
        <f>SUM(Q71:Q76)</f>
        <v>0</v>
      </c>
      <c r="R70" s="401">
        <f t="shared" ref="R70:X70" si="29">SUM(R71:R76)</f>
        <v>0</v>
      </c>
      <c r="S70" s="411">
        <f t="shared" si="29"/>
        <v>0</v>
      </c>
      <c r="T70" s="269">
        <f t="shared" si="29"/>
        <v>0</v>
      </c>
      <c r="U70" s="269">
        <f t="shared" si="29"/>
        <v>0</v>
      </c>
      <c r="V70" s="269">
        <f t="shared" si="29"/>
        <v>0</v>
      </c>
      <c r="W70" s="269">
        <f t="shared" si="29"/>
        <v>0</v>
      </c>
      <c r="X70" s="269">
        <f t="shared" si="29"/>
        <v>0</v>
      </c>
      <c r="Y70" s="269">
        <f t="shared" ref="Y70:AV70" si="30">SUM(Y71:Y76)</f>
        <v>0</v>
      </c>
      <c r="Z70" s="269">
        <f t="shared" si="30"/>
        <v>0</v>
      </c>
      <c r="AA70" s="269">
        <f t="shared" si="30"/>
        <v>0</v>
      </c>
      <c r="AB70" s="269">
        <f t="shared" si="30"/>
        <v>0</v>
      </c>
      <c r="AC70" s="269">
        <f t="shared" si="30"/>
        <v>0</v>
      </c>
      <c r="AD70" s="401">
        <f t="shared" si="30"/>
        <v>0</v>
      </c>
      <c r="AE70" s="411">
        <f t="shared" si="30"/>
        <v>0</v>
      </c>
      <c r="AF70" s="269">
        <f t="shared" si="30"/>
        <v>0</v>
      </c>
      <c r="AG70" s="269">
        <f t="shared" si="30"/>
        <v>0</v>
      </c>
      <c r="AH70" s="269">
        <f t="shared" si="30"/>
        <v>0</v>
      </c>
      <c r="AI70" s="269">
        <f t="shared" si="30"/>
        <v>0</v>
      </c>
      <c r="AJ70" s="269">
        <f t="shared" si="30"/>
        <v>0</v>
      </c>
      <c r="AK70" s="269">
        <f t="shared" si="30"/>
        <v>0</v>
      </c>
      <c r="AL70" s="269">
        <f t="shared" si="30"/>
        <v>0</v>
      </c>
      <c r="AM70" s="269">
        <f t="shared" si="30"/>
        <v>0</v>
      </c>
      <c r="AN70" s="269">
        <f t="shared" si="30"/>
        <v>0</v>
      </c>
      <c r="AO70" s="269">
        <f t="shared" si="30"/>
        <v>0</v>
      </c>
      <c r="AP70" s="401">
        <f t="shared" si="30"/>
        <v>0</v>
      </c>
      <c r="AQ70" s="411">
        <f t="shared" si="30"/>
        <v>0</v>
      </c>
      <c r="AR70" s="269">
        <f t="shared" si="30"/>
        <v>0</v>
      </c>
      <c r="AS70" s="269">
        <f t="shared" si="30"/>
        <v>0</v>
      </c>
      <c r="AT70" s="269">
        <f t="shared" si="30"/>
        <v>0</v>
      </c>
      <c r="AU70" s="269">
        <f t="shared" si="30"/>
        <v>0</v>
      </c>
      <c r="AV70" s="269">
        <f t="shared" si="30"/>
        <v>0</v>
      </c>
      <c r="AW70" s="441">
        <f t="shared" si="7"/>
        <v>0</v>
      </c>
      <c r="AX70" s="442">
        <f t="shared" si="8"/>
        <v>0</v>
      </c>
      <c r="AY70" s="443">
        <f t="shared" si="3"/>
        <v>0</v>
      </c>
    </row>
    <row r="71" spans="1:51" s="4" customFormat="1" ht="15" customHeight="1" x14ac:dyDescent="0.2">
      <c r="A71" s="345"/>
      <c r="B71" s="470"/>
      <c r="C71" s="346"/>
      <c r="D71" s="346"/>
      <c r="E71" s="249"/>
      <c r="F71" s="370">
        <f t="shared" si="6"/>
        <v>0</v>
      </c>
      <c r="G71" s="249">
        <v>0</v>
      </c>
      <c r="H71" s="572">
        <f t="shared" si="21"/>
        <v>0</v>
      </c>
      <c r="I71" s="231"/>
      <c r="J71" s="370">
        <f t="shared" si="5"/>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x14ac:dyDescent="0.2">
      <c r="A72" s="345"/>
      <c r="B72" s="470"/>
      <c r="C72" s="346"/>
      <c r="D72" s="346"/>
      <c r="E72" s="249"/>
      <c r="F72" s="370">
        <f t="shared" si="6"/>
        <v>0</v>
      </c>
      <c r="G72" s="249">
        <v>0</v>
      </c>
      <c r="H72" s="572">
        <f t="shared" si="21"/>
        <v>0</v>
      </c>
      <c r="I72" s="231"/>
      <c r="J72" s="370">
        <f t="shared" si="5"/>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6"/>
        <v>0</v>
      </c>
      <c r="G73" s="249">
        <v>0</v>
      </c>
      <c r="H73" s="572">
        <f t="shared" si="21"/>
        <v>0</v>
      </c>
      <c r="I73" s="231"/>
      <c r="J73" s="370">
        <f t="shared" si="5"/>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6"/>
        <v>0</v>
      </c>
      <c r="G74" s="249">
        <v>0</v>
      </c>
      <c r="H74" s="572">
        <f t="shared" si="21"/>
        <v>0</v>
      </c>
      <c r="I74" s="231"/>
      <c r="J74" s="370">
        <f t="shared" si="5"/>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6"/>
        <v>0</v>
      </c>
      <c r="G75" s="249">
        <v>0</v>
      </c>
      <c r="H75" s="572">
        <f t="shared" si="21"/>
        <v>0</v>
      </c>
      <c r="I75" s="231"/>
      <c r="J75" s="370">
        <f t="shared" si="5"/>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2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24" customFormat="1" ht="15" hidden="1" customHeight="1" x14ac:dyDescent="0.2">
      <c r="A77" s="196"/>
      <c r="B77" s="458" t="str">
        <f>+LEFT($E$5,5)&amp;"."&amp;A77&amp;"."&amp;$E$3</f>
        <v>ZK103..Analysis code</v>
      </c>
      <c r="C77" s="168" t="s">
        <v>241</v>
      </c>
      <c r="D77" s="168"/>
      <c r="E77" s="229">
        <f t="shared" ref="E77:L77" si="31">SUM(E78:E82)</f>
        <v>0</v>
      </c>
      <c r="F77" s="433">
        <f t="shared" si="31"/>
        <v>0</v>
      </c>
      <c r="G77" s="229">
        <f t="shared" si="31"/>
        <v>0</v>
      </c>
      <c r="H77" s="229">
        <f t="shared" si="31"/>
        <v>0</v>
      </c>
      <c r="I77" s="203">
        <f t="shared" si="31"/>
        <v>0</v>
      </c>
      <c r="J77" s="321">
        <f t="shared" si="31"/>
        <v>0</v>
      </c>
      <c r="K77" s="203">
        <f t="shared" si="31"/>
        <v>0</v>
      </c>
      <c r="L77" s="219">
        <f t="shared" si="31"/>
        <v>0</v>
      </c>
      <c r="M77" s="219"/>
      <c r="N77" s="198">
        <f t="shared" ref="N77:AC77" si="32">SUM(N78:N82)</f>
        <v>0</v>
      </c>
      <c r="O77" s="198">
        <f>SUM(O78:O82)</f>
        <v>0</v>
      </c>
      <c r="P77" s="481">
        <f t="shared" si="32"/>
        <v>0</v>
      </c>
      <c r="Q77" s="482">
        <f t="shared" si="32"/>
        <v>0</v>
      </c>
      <c r="R77" s="483">
        <f t="shared" si="32"/>
        <v>0</v>
      </c>
      <c r="S77" s="484">
        <f t="shared" si="32"/>
        <v>0</v>
      </c>
      <c r="T77" s="482">
        <f t="shared" si="32"/>
        <v>0</v>
      </c>
      <c r="U77" s="482">
        <f t="shared" si="32"/>
        <v>0</v>
      </c>
      <c r="V77" s="482">
        <f t="shared" si="32"/>
        <v>0</v>
      </c>
      <c r="W77" s="482">
        <f t="shared" si="32"/>
        <v>0</v>
      </c>
      <c r="X77" s="482">
        <f t="shared" si="32"/>
        <v>0</v>
      </c>
      <c r="Y77" s="482">
        <f t="shared" si="32"/>
        <v>0</v>
      </c>
      <c r="Z77" s="482">
        <f t="shared" si="32"/>
        <v>0</v>
      </c>
      <c r="AA77" s="482">
        <f t="shared" si="32"/>
        <v>0</v>
      </c>
      <c r="AB77" s="482">
        <f t="shared" si="32"/>
        <v>0</v>
      </c>
      <c r="AC77" s="482">
        <f t="shared" si="32"/>
        <v>0</v>
      </c>
      <c r="AD77" s="483">
        <f t="shared" ref="AD77:AV77" si="33">SUM(AD78:AD82)</f>
        <v>0</v>
      </c>
      <c r="AE77" s="484">
        <f t="shared" si="33"/>
        <v>0</v>
      </c>
      <c r="AF77" s="482">
        <f t="shared" si="33"/>
        <v>0</v>
      </c>
      <c r="AG77" s="482">
        <f t="shared" si="33"/>
        <v>0</v>
      </c>
      <c r="AH77" s="482">
        <f t="shared" si="33"/>
        <v>0</v>
      </c>
      <c r="AI77" s="482">
        <f t="shared" si="33"/>
        <v>0</v>
      </c>
      <c r="AJ77" s="482">
        <f t="shared" si="33"/>
        <v>0</v>
      </c>
      <c r="AK77" s="482">
        <f t="shared" si="33"/>
        <v>0</v>
      </c>
      <c r="AL77" s="482">
        <f t="shared" si="33"/>
        <v>0</v>
      </c>
      <c r="AM77" s="482">
        <f t="shared" si="33"/>
        <v>0</v>
      </c>
      <c r="AN77" s="482">
        <f t="shared" si="33"/>
        <v>0</v>
      </c>
      <c r="AO77" s="482">
        <f t="shared" si="33"/>
        <v>0</v>
      </c>
      <c r="AP77" s="483">
        <f t="shared" si="33"/>
        <v>0</v>
      </c>
      <c r="AQ77" s="484">
        <f t="shared" si="33"/>
        <v>0</v>
      </c>
      <c r="AR77" s="482">
        <f t="shared" si="33"/>
        <v>0</v>
      </c>
      <c r="AS77" s="482">
        <f t="shared" si="33"/>
        <v>0</v>
      </c>
      <c r="AT77" s="482">
        <f t="shared" si="33"/>
        <v>0</v>
      </c>
      <c r="AU77" s="482">
        <f t="shared" si="33"/>
        <v>0</v>
      </c>
      <c r="AV77" s="482">
        <f t="shared" si="33"/>
        <v>0</v>
      </c>
      <c r="AW77" s="441">
        <f t="shared" si="7"/>
        <v>0</v>
      </c>
      <c r="AX77" s="442">
        <f t="shared" si="8"/>
        <v>0</v>
      </c>
      <c r="AY77" s="443">
        <f t="shared" si="3"/>
        <v>0</v>
      </c>
    </row>
    <row r="78" spans="1:51" s="4" customFormat="1" ht="15" hidden="1" customHeight="1" x14ac:dyDescent="0.2">
      <c r="A78" s="151"/>
      <c r="B78" s="463"/>
      <c r="C78" s="380"/>
      <c r="D78" s="380"/>
      <c r="E78" s="249"/>
      <c r="F78" s="370">
        <f t="shared" ref="F78:F100" si="34">-E78+G78</f>
        <v>0</v>
      </c>
      <c r="G78" s="249">
        <v>0</v>
      </c>
      <c r="H78" s="220">
        <f t="shared" si="21"/>
        <v>0</v>
      </c>
      <c r="I78" s="206">
        <f>SUM(I79:I83)</f>
        <v>0</v>
      </c>
      <c r="J78" s="370">
        <f t="shared" ref="J78:J100" si="35">-I78+K78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3"/>
        <v>0</v>
      </c>
    </row>
    <row r="79" spans="1:51" s="4" customFormat="1" ht="15" hidden="1" customHeight="1" x14ac:dyDescent="0.2">
      <c r="A79" s="151"/>
      <c r="B79" s="463"/>
      <c r="C79" s="381"/>
      <c r="D79" s="381"/>
      <c r="E79" s="249"/>
      <c r="F79" s="370">
        <f t="shared" si="34"/>
        <v>0</v>
      </c>
      <c r="G79" s="249">
        <v>0</v>
      </c>
      <c r="H79" s="220">
        <f t="shared" si="21"/>
        <v>0</v>
      </c>
      <c r="I79" s="206">
        <f>SUM(I80:I84)</f>
        <v>0</v>
      </c>
      <c r="J79" s="370">
        <f t="shared" si="35"/>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21"/>
        <v>0</v>
      </c>
      <c r="I80" s="206">
        <f>SUM(I81:I85)</f>
        <v>0</v>
      </c>
      <c r="J80" s="370">
        <f t="shared" si="35"/>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2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2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24" customFormat="1" ht="15" hidden="1" customHeight="1" x14ac:dyDescent="0.2">
      <c r="A83" s="196"/>
      <c r="B83" s="462"/>
      <c r="C83" s="168"/>
      <c r="D83" s="168"/>
      <c r="E83" s="229">
        <f t="shared" ref="E83:L83" si="36">SUM(E84:E85)</f>
        <v>0</v>
      </c>
      <c r="F83" s="433">
        <f t="shared" si="36"/>
        <v>0</v>
      </c>
      <c r="G83" s="229">
        <f t="shared" si="36"/>
        <v>0</v>
      </c>
      <c r="H83" s="229">
        <f t="shared" si="36"/>
        <v>0</v>
      </c>
      <c r="I83" s="203">
        <f t="shared" si="36"/>
        <v>0</v>
      </c>
      <c r="J83" s="321">
        <f t="shared" si="36"/>
        <v>0</v>
      </c>
      <c r="K83" s="203">
        <f t="shared" si="36"/>
        <v>0</v>
      </c>
      <c r="L83" s="219">
        <f t="shared" si="36"/>
        <v>0</v>
      </c>
      <c r="M83" s="219"/>
      <c r="N83" s="198">
        <f>SUM(N84:N85)</f>
        <v>0</v>
      </c>
      <c r="O83" s="198">
        <f>SUM(O84:O85)</f>
        <v>0</v>
      </c>
      <c r="P83" s="481">
        <f>SUM(P84:P85)</f>
        <v>0</v>
      </c>
      <c r="Q83" s="482">
        <f>SUM(Q84:Q85)</f>
        <v>0</v>
      </c>
      <c r="R83" s="483">
        <f t="shared" ref="R83:X83" si="37">SUM(R84:R85)</f>
        <v>0</v>
      </c>
      <c r="S83" s="484">
        <f t="shared" si="37"/>
        <v>0</v>
      </c>
      <c r="T83" s="482">
        <f t="shared" si="37"/>
        <v>0</v>
      </c>
      <c r="U83" s="482">
        <f t="shared" si="37"/>
        <v>0</v>
      </c>
      <c r="V83" s="482">
        <f t="shared" si="37"/>
        <v>0</v>
      </c>
      <c r="W83" s="482">
        <f t="shared" si="37"/>
        <v>0</v>
      </c>
      <c r="X83" s="482">
        <f t="shared" si="37"/>
        <v>0</v>
      </c>
      <c r="Y83" s="482">
        <f t="shared" ref="Y83:AV83" si="38">SUM(Y84:Y85)</f>
        <v>0</v>
      </c>
      <c r="Z83" s="482">
        <f t="shared" si="38"/>
        <v>0</v>
      </c>
      <c r="AA83" s="482">
        <f t="shared" si="38"/>
        <v>0</v>
      </c>
      <c r="AB83" s="482">
        <f t="shared" si="38"/>
        <v>0</v>
      </c>
      <c r="AC83" s="482">
        <f t="shared" si="38"/>
        <v>0</v>
      </c>
      <c r="AD83" s="483">
        <f t="shared" si="38"/>
        <v>0</v>
      </c>
      <c r="AE83" s="484">
        <f t="shared" si="38"/>
        <v>0</v>
      </c>
      <c r="AF83" s="482">
        <f t="shared" si="38"/>
        <v>0</v>
      </c>
      <c r="AG83" s="482">
        <f t="shared" si="38"/>
        <v>0</v>
      </c>
      <c r="AH83" s="482">
        <f t="shared" si="38"/>
        <v>0</v>
      </c>
      <c r="AI83" s="482">
        <f t="shared" si="38"/>
        <v>0</v>
      </c>
      <c r="AJ83" s="482">
        <f t="shared" si="38"/>
        <v>0</v>
      </c>
      <c r="AK83" s="482">
        <f t="shared" si="38"/>
        <v>0</v>
      </c>
      <c r="AL83" s="482">
        <f t="shared" si="38"/>
        <v>0</v>
      </c>
      <c r="AM83" s="482">
        <f t="shared" si="38"/>
        <v>0</v>
      </c>
      <c r="AN83" s="482">
        <f t="shared" si="38"/>
        <v>0</v>
      </c>
      <c r="AO83" s="482">
        <f t="shared" si="38"/>
        <v>0</v>
      </c>
      <c r="AP83" s="483">
        <f t="shared" si="38"/>
        <v>0</v>
      </c>
      <c r="AQ83" s="484">
        <f t="shared" si="38"/>
        <v>0</v>
      </c>
      <c r="AR83" s="482">
        <f t="shared" si="38"/>
        <v>0</v>
      </c>
      <c r="AS83" s="482">
        <f t="shared" si="38"/>
        <v>0</v>
      </c>
      <c r="AT83" s="482">
        <f t="shared" si="38"/>
        <v>0</v>
      </c>
      <c r="AU83" s="482">
        <f t="shared" si="38"/>
        <v>0</v>
      </c>
      <c r="AV83" s="482">
        <f t="shared" si="38"/>
        <v>0</v>
      </c>
      <c r="AW83" s="441">
        <f t="shared" si="7"/>
        <v>0</v>
      </c>
      <c r="AX83" s="442">
        <f t="shared" si="8"/>
        <v>0</v>
      </c>
      <c r="AY83" s="443">
        <f t="shared" si="3"/>
        <v>0</v>
      </c>
    </row>
    <row r="84" spans="1:51" s="4" customFormat="1" ht="15" hidden="1" customHeight="1" x14ac:dyDescent="0.2">
      <c r="A84" s="151"/>
      <c r="B84" s="463"/>
      <c r="C84" s="273"/>
      <c r="D84" s="273"/>
      <c r="E84" s="249"/>
      <c r="F84" s="370">
        <f t="shared" si="34"/>
        <v>0</v>
      </c>
      <c r="G84" s="249">
        <v>0</v>
      </c>
      <c r="H84" s="220">
        <f t="shared" si="21"/>
        <v>0</v>
      </c>
      <c r="I84" s="231"/>
      <c r="J84" s="370">
        <f t="shared" si="35"/>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370">
        <f t="shared" si="34"/>
        <v>0</v>
      </c>
      <c r="G85" s="277">
        <v>0</v>
      </c>
      <c r="H85" s="226">
        <f t="shared" si="21"/>
        <v>0</v>
      </c>
      <c r="I85" s="227"/>
      <c r="J85" s="370">
        <f t="shared" si="35"/>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24" customFormat="1" ht="15" hidden="1" customHeight="1" x14ac:dyDescent="0.2">
      <c r="A86" s="196"/>
      <c r="B86" s="462"/>
      <c r="C86" s="168"/>
      <c r="D86" s="168"/>
      <c r="E86" s="229">
        <f t="shared" ref="E86:L86" si="39">SUM(E87:E88)</f>
        <v>0</v>
      </c>
      <c r="F86" s="433">
        <f t="shared" si="39"/>
        <v>0</v>
      </c>
      <c r="G86" s="229">
        <f t="shared" si="39"/>
        <v>0</v>
      </c>
      <c r="H86" s="229">
        <f t="shared" si="39"/>
        <v>0</v>
      </c>
      <c r="I86" s="203">
        <f t="shared" si="39"/>
        <v>0</v>
      </c>
      <c r="J86" s="321">
        <f t="shared" si="39"/>
        <v>0</v>
      </c>
      <c r="K86" s="203">
        <f t="shared" si="39"/>
        <v>0</v>
      </c>
      <c r="L86" s="219">
        <f t="shared" si="39"/>
        <v>0</v>
      </c>
      <c r="M86" s="219"/>
      <c r="N86" s="198">
        <f>SUM(N87:N88)</f>
        <v>0</v>
      </c>
      <c r="O86" s="198">
        <f>SUM(O87:O88)</f>
        <v>0</v>
      </c>
      <c r="P86" s="481">
        <f>SUM(P87:P88)</f>
        <v>0</v>
      </c>
      <c r="Q86" s="482">
        <f>SUM(Q87:Q88)</f>
        <v>0</v>
      </c>
      <c r="R86" s="483">
        <f t="shared" ref="R86:X86" si="40">SUM(R87:R88)</f>
        <v>0</v>
      </c>
      <c r="S86" s="484">
        <f t="shared" si="40"/>
        <v>0</v>
      </c>
      <c r="T86" s="482">
        <f t="shared" si="40"/>
        <v>0</v>
      </c>
      <c r="U86" s="482">
        <f t="shared" si="40"/>
        <v>0</v>
      </c>
      <c r="V86" s="482">
        <f t="shared" si="40"/>
        <v>0</v>
      </c>
      <c r="W86" s="482">
        <f t="shared" si="40"/>
        <v>0</v>
      </c>
      <c r="X86" s="482">
        <f t="shared" si="40"/>
        <v>0</v>
      </c>
      <c r="Y86" s="482">
        <f t="shared" ref="Y86:AV86" si="41">SUM(Y87:Y88)</f>
        <v>0</v>
      </c>
      <c r="Z86" s="482">
        <f t="shared" si="41"/>
        <v>0</v>
      </c>
      <c r="AA86" s="482">
        <f t="shared" si="41"/>
        <v>0</v>
      </c>
      <c r="AB86" s="482">
        <f t="shared" si="41"/>
        <v>0</v>
      </c>
      <c r="AC86" s="482">
        <f t="shared" si="41"/>
        <v>0</v>
      </c>
      <c r="AD86" s="483">
        <f t="shared" si="41"/>
        <v>0</v>
      </c>
      <c r="AE86" s="484">
        <f t="shared" si="41"/>
        <v>0</v>
      </c>
      <c r="AF86" s="482">
        <f t="shared" si="41"/>
        <v>0</v>
      </c>
      <c r="AG86" s="482">
        <f t="shared" si="41"/>
        <v>0</v>
      </c>
      <c r="AH86" s="482">
        <f t="shared" si="41"/>
        <v>0</v>
      </c>
      <c r="AI86" s="482">
        <f t="shared" si="41"/>
        <v>0</v>
      </c>
      <c r="AJ86" s="482">
        <f t="shared" si="41"/>
        <v>0</v>
      </c>
      <c r="AK86" s="482">
        <f t="shared" si="41"/>
        <v>0</v>
      </c>
      <c r="AL86" s="482">
        <f t="shared" si="41"/>
        <v>0</v>
      </c>
      <c r="AM86" s="482">
        <f t="shared" si="41"/>
        <v>0</v>
      </c>
      <c r="AN86" s="482">
        <f t="shared" si="41"/>
        <v>0</v>
      </c>
      <c r="AO86" s="482">
        <f t="shared" si="41"/>
        <v>0</v>
      </c>
      <c r="AP86" s="483">
        <f t="shared" si="41"/>
        <v>0</v>
      </c>
      <c r="AQ86" s="484">
        <f t="shared" si="41"/>
        <v>0</v>
      </c>
      <c r="AR86" s="482">
        <f t="shared" si="41"/>
        <v>0</v>
      </c>
      <c r="AS86" s="482">
        <f t="shared" si="41"/>
        <v>0</v>
      </c>
      <c r="AT86" s="482">
        <f t="shared" si="41"/>
        <v>0</v>
      </c>
      <c r="AU86" s="482">
        <f t="shared" si="41"/>
        <v>0</v>
      </c>
      <c r="AV86" s="482">
        <f t="shared" si="41"/>
        <v>0</v>
      </c>
      <c r="AW86" s="441">
        <f t="shared" si="7"/>
        <v>0</v>
      </c>
      <c r="AX86" s="442">
        <f t="shared" si="8"/>
        <v>0</v>
      </c>
      <c r="AY86" s="443">
        <f t="shared" si="3"/>
        <v>0</v>
      </c>
    </row>
    <row r="87" spans="1:51" s="4" customFormat="1" ht="15" hidden="1" customHeight="1" x14ac:dyDescent="0.2">
      <c r="A87" s="151"/>
      <c r="B87" s="463"/>
      <c r="C87" s="273"/>
      <c r="D87" s="273"/>
      <c r="E87" s="249"/>
      <c r="F87" s="370">
        <f t="shared" si="34"/>
        <v>0</v>
      </c>
      <c r="G87" s="249">
        <v>0</v>
      </c>
      <c r="H87" s="220">
        <f t="shared" si="21"/>
        <v>0</v>
      </c>
      <c r="I87" s="231"/>
      <c r="J87" s="370">
        <f t="shared" si="35"/>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3"/>
        <v>0</v>
      </c>
    </row>
    <row r="88" spans="1:51" s="4" customFormat="1" ht="15" hidden="1" customHeight="1" thickBot="1" x14ac:dyDescent="0.25">
      <c r="A88" s="169"/>
      <c r="B88" s="461"/>
      <c r="C88" s="274"/>
      <c r="D88" s="274"/>
      <c r="E88" s="277"/>
      <c r="F88" s="370">
        <f t="shared" si="34"/>
        <v>0</v>
      </c>
      <c r="G88" s="277">
        <v>0</v>
      </c>
      <c r="H88" s="226">
        <f t="shared" si="21"/>
        <v>0</v>
      </c>
      <c r="I88" s="227"/>
      <c r="J88" s="370">
        <f t="shared" si="35"/>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7"/>
        <v>0</v>
      </c>
      <c r="AX88" s="442">
        <f t="shared" si="8"/>
        <v>0</v>
      </c>
      <c r="AY88" s="443">
        <f t="shared" si="3"/>
        <v>0</v>
      </c>
    </row>
    <row r="89" spans="1:51" s="24" customFormat="1" ht="15" hidden="1" customHeight="1" x14ac:dyDescent="0.2">
      <c r="A89" s="196"/>
      <c r="B89" s="462"/>
      <c r="C89" s="168"/>
      <c r="D89" s="168"/>
      <c r="E89" s="229">
        <f t="shared" ref="E89:L89" si="42">SUM(E90:E91)</f>
        <v>0</v>
      </c>
      <c r="F89" s="433">
        <f t="shared" si="42"/>
        <v>0</v>
      </c>
      <c r="G89" s="229">
        <f t="shared" si="42"/>
        <v>0</v>
      </c>
      <c r="H89" s="229">
        <f t="shared" si="42"/>
        <v>0</v>
      </c>
      <c r="I89" s="203">
        <f t="shared" si="42"/>
        <v>0</v>
      </c>
      <c r="J89" s="321">
        <f t="shared" si="42"/>
        <v>0</v>
      </c>
      <c r="K89" s="203">
        <f t="shared" si="42"/>
        <v>0</v>
      </c>
      <c r="L89" s="219">
        <f t="shared" si="42"/>
        <v>0</v>
      </c>
      <c r="M89" s="219"/>
      <c r="N89" s="198">
        <f>SUM(N90:N91)</f>
        <v>0</v>
      </c>
      <c r="O89" s="198">
        <f>SUM(O90:O91)</f>
        <v>0</v>
      </c>
      <c r="P89" s="481">
        <f>SUM(P90:P91)</f>
        <v>0</v>
      </c>
      <c r="Q89" s="482">
        <f>SUM(Q90:Q91)</f>
        <v>0</v>
      </c>
      <c r="R89" s="483">
        <f t="shared" ref="R89:X89" si="43">SUM(R90:R91)</f>
        <v>0</v>
      </c>
      <c r="S89" s="484">
        <f t="shared" si="43"/>
        <v>0</v>
      </c>
      <c r="T89" s="482">
        <f t="shared" si="43"/>
        <v>0</v>
      </c>
      <c r="U89" s="482">
        <f t="shared" si="43"/>
        <v>0</v>
      </c>
      <c r="V89" s="482">
        <f t="shared" si="43"/>
        <v>0</v>
      </c>
      <c r="W89" s="482">
        <f t="shared" si="43"/>
        <v>0</v>
      </c>
      <c r="X89" s="482">
        <f t="shared" si="43"/>
        <v>0</v>
      </c>
      <c r="Y89" s="482">
        <f t="shared" ref="Y89:AV89" si="44">SUM(Y90:Y91)</f>
        <v>0</v>
      </c>
      <c r="Z89" s="482">
        <f t="shared" si="44"/>
        <v>0</v>
      </c>
      <c r="AA89" s="482">
        <f t="shared" si="44"/>
        <v>0</v>
      </c>
      <c r="AB89" s="482">
        <f t="shared" si="44"/>
        <v>0</v>
      </c>
      <c r="AC89" s="482">
        <f t="shared" si="44"/>
        <v>0</v>
      </c>
      <c r="AD89" s="483">
        <f t="shared" si="44"/>
        <v>0</v>
      </c>
      <c r="AE89" s="484">
        <f t="shared" si="44"/>
        <v>0</v>
      </c>
      <c r="AF89" s="482">
        <f t="shared" si="44"/>
        <v>0</v>
      </c>
      <c r="AG89" s="482">
        <f t="shared" si="44"/>
        <v>0</v>
      </c>
      <c r="AH89" s="482">
        <f t="shared" si="44"/>
        <v>0</v>
      </c>
      <c r="AI89" s="482">
        <f t="shared" si="44"/>
        <v>0</v>
      </c>
      <c r="AJ89" s="482">
        <f t="shared" si="44"/>
        <v>0</v>
      </c>
      <c r="AK89" s="482">
        <f t="shared" si="44"/>
        <v>0</v>
      </c>
      <c r="AL89" s="482">
        <f t="shared" si="44"/>
        <v>0</v>
      </c>
      <c r="AM89" s="482">
        <f t="shared" si="44"/>
        <v>0</v>
      </c>
      <c r="AN89" s="482">
        <f t="shared" si="44"/>
        <v>0</v>
      </c>
      <c r="AO89" s="482">
        <f t="shared" si="44"/>
        <v>0</v>
      </c>
      <c r="AP89" s="483">
        <f t="shared" si="44"/>
        <v>0</v>
      </c>
      <c r="AQ89" s="484">
        <f t="shared" si="44"/>
        <v>0</v>
      </c>
      <c r="AR89" s="482">
        <f t="shared" si="44"/>
        <v>0</v>
      </c>
      <c r="AS89" s="482">
        <f t="shared" si="44"/>
        <v>0</v>
      </c>
      <c r="AT89" s="482">
        <f t="shared" si="44"/>
        <v>0</v>
      </c>
      <c r="AU89" s="482">
        <f t="shared" si="44"/>
        <v>0</v>
      </c>
      <c r="AV89" s="482">
        <f t="shared" si="44"/>
        <v>0</v>
      </c>
      <c r="AW89" s="441">
        <f t="shared" si="7"/>
        <v>0</v>
      </c>
      <c r="AX89" s="442">
        <f t="shared" si="8"/>
        <v>0</v>
      </c>
      <c r="AY89" s="443">
        <f t="shared" si="3"/>
        <v>0</v>
      </c>
    </row>
    <row r="90" spans="1:51" s="4" customFormat="1" ht="15" hidden="1" customHeight="1" x14ac:dyDescent="0.2">
      <c r="A90" s="150"/>
      <c r="B90" s="459"/>
      <c r="C90" s="273"/>
      <c r="D90" s="273"/>
      <c r="E90" s="249"/>
      <c r="F90" s="370">
        <f t="shared" si="34"/>
        <v>0</v>
      </c>
      <c r="G90" s="249">
        <v>0</v>
      </c>
      <c r="H90" s="220">
        <f t="shared" si="21"/>
        <v>0</v>
      </c>
      <c r="I90" s="231"/>
      <c r="J90" s="370">
        <f t="shared" si="35"/>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7"/>
        <v>0</v>
      </c>
      <c r="AX90" s="442">
        <f t="shared" si="8"/>
        <v>0</v>
      </c>
      <c r="AY90" s="443">
        <f t="shared" si="3"/>
        <v>0</v>
      </c>
    </row>
    <row r="91" spans="1:51" s="4" customFormat="1" ht="15" hidden="1" customHeight="1" thickBot="1" x14ac:dyDescent="0.25">
      <c r="A91" s="169"/>
      <c r="B91" s="461"/>
      <c r="C91" s="274"/>
      <c r="D91" s="274"/>
      <c r="E91" s="277"/>
      <c r="F91" s="370">
        <f t="shared" si="34"/>
        <v>0</v>
      </c>
      <c r="G91" s="277">
        <v>0</v>
      </c>
      <c r="H91" s="226">
        <f t="shared" si="21"/>
        <v>0</v>
      </c>
      <c r="I91" s="227"/>
      <c r="J91" s="370">
        <f t="shared" si="35"/>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7"/>
        <v>0</v>
      </c>
      <c r="AX91" s="442">
        <f t="shared" si="8"/>
        <v>0</v>
      </c>
      <c r="AY91" s="443">
        <f t="shared" si="3"/>
        <v>0</v>
      </c>
    </row>
    <row r="92" spans="1:51" s="24" customFormat="1" ht="15" hidden="1" customHeight="1" x14ac:dyDescent="0.2">
      <c r="A92" s="196"/>
      <c r="B92" s="462"/>
      <c r="C92" s="168"/>
      <c r="D92" s="168"/>
      <c r="E92" s="229">
        <f t="shared" ref="E92:L92" si="45">SUM(E93:E94)</f>
        <v>0</v>
      </c>
      <c r="F92" s="433">
        <f t="shared" si="45"/>
        <v>0</v>
      </c>
      <c r="G92" s="229">
        <f t="shared" si="45"/>
        <v>0</v>
      </c>
      <c r="H92" s="229">
        <f t="shared" si="45"/>
        <v>0</v>
      </c>
      <c r="I92" s="203">
        <f t="shared" si="45"/>
        <v>0</v>
      </c>
      <c r="J92" s="321">
        <f t="shared" si="45"/>
        <v>0</v>
      </c>
      <c r="K92" s="203">
        <f t="shared" si="45"/>
        <v>0</v>
      </c>
      <c r="L92" s="219">
        <f t="shared" si="45"/>
        <v>0</v>
      </c>
      <c r="M92" s="219"/>
      <c r="N92" s="198">
        <f>SUM(N93:N94)</f>
        <v>0</v>
      </c>
      <c r="O92" s="198">
        <f>SUM(O93:O94)</f>
        <v>0</v>
      </c>
      <c r="P92" s="481">
        <f>SUM(P93:P94)</f>
        <v>0</v>
      </c>
      <c r="Q92" s="482">
        <f>SUM(Q93:Q94)</f>
        <v>0</v>
      </c>
      <c r="R92" s="483">
        <f t="shared" ref="R92:X92" si="46">SUM(R93:R94)</f>
        <v>0</v>
      </c>
      <c r="S92" s="484">
        <f t="shared" si="46"/>
        <v>0</v>
      </c>
      <c r="T92" s="482">
        <f t="shared" si="46"/>
        <v>0</v>
      </c>
      <c r="U92" s="482">
        <f t="shared" si="46"/>
        <v>0</v>
      </c>
      <c r="V92" s="482">
        <f t="shared" si="46"/>
        <v>0</v>
      </c>
      <c r="W92" s="482">
        <f t="shared" si="46"/>
        <v>0</v>
      </c>
      <c r="X92" s="482">
        <f t="shared" si="46"/>
        <v>0</v>
      </c>
      <c r="Y92" s="482">
        <f t="shared" ref="Y92:AV92" si="47">SUM(Y93:Y94)</f>
        <v>0</v>
      </c>
      <c r="Z92" s="482">
        <f t="shared" si="47"/>
        <v>0</v>
      </c>
      <c r="AA92" s="482">
        <f t="shared" si="47"/>
        <v>0</v>
      </c>
      <c r="AB92" s="482">
        <f t="shared" si="47"/>
        <v>0</v>
      </c>
      <c r="AC92" s="482">
        <f t="shared" si="47"/>
        <v>0</v>
      </c>
      <c r="AD92" s="483">
        <f t="shared" si="47"/>
        <v>0</v>
      </c>
      <c r="AE92" s="484">
        <f t="shared" si="47"/>
        <v>0</v>
      </c>
      <c r="AF92" s="482">
        <f t="shared" si="47"/>
        <v>0</v>
      </c>
      <c r="AG92" s="482">
        <f t="shared" si="47"/>
        <v>0</v>
      </c>
      <c r="AH92" s="482">
        <f t="shared" si="47"/>
        <v>0</v>
      </c>
      <c r="AI92" s="482">
        <f t="shared" si="47"/>
        <v>0</v>
      </c>
      <c r="AJ92" s="482">
        <f t="shared" si="47"/>
        <v>0</v>
      </c>
      <c r="AK92" s="482">
        <f t="shared" si="47"/>
        <v>0</v>
      </c>
      <c r="AL92" s="482">
        <f t="shared" si="47"/>
        <v>0</v>
      </c>
      <c r="AM92" s="482">
        <f t="shared" si="47"/>
        <v>0</v>
      </c>
      <c r="AN92" s="482">
        <f t="shared" si="47"/>
        <v>0</v>
      </c>
      <c r="AO92" s="482">
        <f t="shared" si="47"/>
        <v>0</v>
      </c>
      <c r="AP92" s="483">
        <f t="shared" si="47"/>
        <v>0</v>
      </c>
      <c r="AQ92" s="484">
        <f t="shared" si="47"/>
        <v>0</v>
      </c>
      <c r="AR92" s="482">
        <f t="shared" si="47"/>
        <v>0</v>
      </c>
      <c r="AS92" s="482">
        <f t="shared" si="47"/>
        <v>0</v>
      </c>
      <c r="AT92" s="482">
        <f t="shared" si="47"/>
        <v>0</v>
      </c>
      <c r="AU92" s="482">
        <f t="shared" si="47"/>
        <v>0</v>
      </c>
      <c r="AV92" s="482">
        <f t="shared" si="47"/>
        <v>0</v>
      </c>
      <c r="AW92" s="441">
        <f t="shared" si="7"/>
        <v>0</v>
      </c>
      <c r="AX92" s="442">
        <f t="shared" si="8"/>
        <v>0</v>
      </c>
      <c r="AY92" s="443">
        <f t="shared" si="3"/>
        <v>0</v>
      </c>
    </row>
    <row r="93" spans="1:51" s="4" customFormat="1" ht="15" hidden="1" customHeight="1" x14ac:dyDescent="0.2">
      <c r="A93" s="150"/>
      <c r="B93" s="459"/>
      <c r="C93" s="273"/>
      <c r="D93" s="273"/>
      <c r="E93" s="249"/>
      <c r="F93" s="370">
        <f t="shared" si="34"/>
        <v>0</v>
      </c>
      <c r="G93" s="249">
        <v>0</v>
      </c>
      <c r="H93" s="220">
        <f t="shared" si="21"/>
        <v>0</v>
      </c>
      <c r="I93" s="231"/>
      <c r="J93" s="370">
        <f t="shared" si="35"/>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7"/>
        <v>0</v>
      </c>
      <c r="AX93" s="442">
        <f t="shared" si="8"/>
        <v>0</v>
      </c>
      <c r="AY93" s="443">
        <f t="shared" si="3"/>
        <v>0</v>
      </c>
    </row>
    <row r="94" spans="1:51" s="4" customFormat="1" ht="15" hidden="1" customHeight="1" thickBot="1" x14ac:dyDescent="0.25">
      <c r="A94" s="169"/>
      <c r="B94" s="461"/>
      <c r="C94" s="274"/>
      <c r="D94" s="274"/>
      <c r="E94" s="277"/>
      <c r="F94" s="370">
        <f t="shared" si="34"/>
        <v>0</v>
      </c>
      <c r="G94" s="277">
        <v>0</v>
      </c>
      <c r="H94" s="226">
        <f t="shared" si="21"/>
        <v>0</v>
      </c>
      <c r="I94" s="227"/>
      <c r="J94" s="370">
        <f t="shared" si="35"/>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7"/>
        <v>0</v>
      </c>
      <c r="AX94" s="442">
        <f t="shared" si="8"/>
        <v>0</v>
      </c>
      <c r="AY94" s="443">
        <f t="shared" si="3"/>
        <v>0</v>
      </c>
    </row>
    <row r="95" spans="1:51" s="24" customFormat="1" ht="15" hidden="1" customHeight="1" x14ac:dyDescent="0.2">
      <c r="A95" s="196"/>
      <c r="B95" s="462"/>
      <c r="C95" s="168"/>
      <c r="D95" s="168"/>
      <c r="E95" s="229">
        <f t="shared" ref="E95:L95" si="48">SUM(E96:E97)</f>
        <v>0</v>
      </c>
      <c r="F95" s="433">
        <f t="shared" si="48"/>
        <v>0</v>
      </c>
      <c r="G95" s="229">
        <f t="shared" si="48"/>
        <v>0</v>
      </c>
      <c r="H95" s="229">
        <f t="shared" si="48"/>
        <v>0</v>
      </c>
      <c r="I95" s="203">
        <f t="shared" si="48"/>
        <v>0</v>
      </c>
      <c r="J95" s="321">
        <f t="shared" si="48"/>
        <v>0</v>
      </c>
      <c r="K95" s="203">
        <f t="shared" si="48"/>
        <v>0</v>
      </c>
      <c r="L95" s="219">
        <f t="shared" si="48"/>
        <v>0</v>
      </c>
      <c r="M95" s="219"/>
      <c r="N95" s="198">
        <f>SUM(N96:N97)</f>
        <v>0</v>
      </c>
      <c r="O95" s="198">
        <f>SUM(O96:O97)</f>
        <v>0</v>
      </c>
      <c r="P95" s="481">
        <f>SUM(P96:P97)</f>
        <v>0</v>
      </c>
      <c r="Q95" s="482">
        <f>SUM(Q96:Q97)</f>
        <v>0</v>
      </c>
      <c r="R95" s="483">
        <f t="shared" ref="R95:X95" si="49">SUM(R96:R97)</f>
        <v>0</v>
      </c>
      <c r="S95" s="484">
        <f t="shared" si="49"/>
        <v>0</v>
      </c>
      <c r="T95" s="482">
        <f t="shared" si="49"/>
        <v>0</v>
      </c>
      <c r="U95" s="482">
        <f t="shared" si="49"/>
        <v>0</v>
      </c>
      <c r="V95" s="482">
        <f t="shared" si="49"/>
        <v>0</v>
      </c>
      <c r="W95" s="482">
        <f t="shared" si="49"/>
        <v>0</v>
      </c>
      <c r="X95" s="482">
        <f t="shared" si="49"/>
        <v>0</v>
      </c>
      <c r="Y95" s="482">
        <f t="shared" ref="Y95:AV95" si="50">SUM(Y96:Y97)</f>
        <v>0</v>
      </c>
      <c r="Z95" s="482">
        <f t="shared" si="50"/>
        <v>0</v>
      </c>
      <c r="AA95" s="482">
        <f t="shared" si="50"/>
        <v>0</v>
      </c>
      <c r="AB95" s="482">
        <f t="shared" si="50"/>
        <v>0</v>
      </c>
      <c r="AC95" s="482">
        <f t="shared" si="50"/>
        <v>0</v>
      </c>
      <c r="AD95" s="483">
        <f t="shared" si="50"/>
        <v>0</v>
      </c>
      <c r="AE95" s="484">
        <f t="shared" si="50"/>
        <v>0</v>
      </c>
      <c r="AF95" s="482">
        <f t="shared" si="50"/>
        <v>0</v>
      </c>
      <c r="AG95" s="482">
        <f t="shared" si="50"/>
        <v>0</v>
      </c>
      <c r="AH95" s="482">
        <f t="shared" si="50"/>
        <v>0</v>
      </c>
      <c r="AI95" s="482">
        <f t="shared" si="50"/>
        <v>0</v>
      </c>
      <c r="AJ95" s="482">
        <f t="shared" si="50"/>
        <v>0</v>
      </c>
      <c r="AK95" s="482">
        <f t="shared" si="50"/>
        <v>0</v>
      </c>
      <c r="AL95" s="482">
        <f t="shared" si="50"/>
        <v>0</v>
      </c>
      <c r="AM95" s="482">
        <f t="shared" si="50"/>
        <v>0</v>
      </c>
      <c r="AN95" s="482">
        <f t="shared" si="50"/>
        <v>0</v>
      </c>
      <c r="AO95" s="482">
        <f t="shared" si="50"/>
        <v>0</v>
      </c>
      <c r="AP95" s="483">
        <f t="shared" si="50"/>
        <v>0</v>
      </c>
      <c r="AQ95" s="484">
        <f t="shared" si="50"/>
        <v>0</v>
      </c>
      <c r="AR95" s="482">
        <f t="shared" si="50"/>
        <v>0</v>
      </c>
      <c r="AS95" s="482">
        <f t="shared" si="50"/>
        <v>0</v>
      </c>
      <c r="AT95" s="482">
        <f t="shared" si="50"/>
        <v>0</v>
      </c>
      <c r="AU95" s="482">
        <f t="shared" si="50"/>
        <v>0</v>
      </c>
      <c r="AV95" s="482">
        <f t="shared" si="50"/>
        <v>0</v>
      </c>
      <c r="AW95" s="441">
        <f t="shared" si="7"/>
        <v>0</v>
      </c>
      <c r="AX95" s="442">
        <f t="shared" si="8"/>
        <v>0</v>
      </c>
      <c r="AY95" s="443">
        <f t="shared" ref="AY95:AY102" si="51">+G95-AX95</f>
        <v>0</v>
      </c>
    </row>
    <row r="96" spans="1:51" s="4" customFormat="1" ht="15" hidden="1" customHeight="1" x14ac:dyDescent="0.2">
      <c r="A96" s="150"/>
      <c r="B96" s="459"/>
      <c r="C96" s="273"/>
      <c r="D96" s="273"/>
      <c r="E96" s="249"/>
      <c r="F96" s="370">
        <f t="shared" si="34"/>
        <v>0</v>
      </c>
      <c r="G96" s="249">
        <v>0</v>
      </c>
      <c r="H96" s="220">
        <f t="shared" si="21"/>
        <v>0</v>
      </c>
      <c r="I96" s="231"/>
      <c r="J96" s="370">
        <f t="shared" si="35"/>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7"/>
        <v>0</v>
      </c>
      <c r="AX96" s="442">
        <f t="shared" si="8"/>
        <v>0</v>
      </c>
      <c r="AY96" s="443">
        <f t="shared" si="51"/>
        <v>0</v>
      </c>
    </row>
    <row r="97" spans="1:51" s="4" customFormat="1" ht="15" hidden="1" customHeight="1" thickBot="1" x14ac:dyDescent="0.25">
      <c r="A97" s="170"/>
      <c r="B97" s="460"/>
      <c r="C97" s="274"/>
      <c r="D97" s="274"/>
      <c r="E97" s="277"/>
      <c r="F97" s="370">
        <f t="shared" si="34"/>
        <v>0</v>
      </c>
      <c r="G97" s="277">
        <v>0</v>
      </c>
      <c r="H97" s="226">
        <f t="shared" si="21"/>
        <v>0</v>
      </c>
      <c r="I97" s="227"/>
      <c r="J97" s="370">
        <f t="shared" si="35"/>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52">SUM(P97:AV97)</f>
        <v>0</v>
      </c>
      <c r="AX97" s="442">
        <f t="shared" ref="AX97:AX102" si="53">+AW97+N97</f>
        <v>0</v>
      </c>
      <c r="AY97" s="443">
        <f t="shared" si="51"/>
        <v>0</v>
      </c>
    </row>
    <row r="98" spans="1:51" s="24" customFormat="1" ht="15" hidden="1" customHeight="1" x14ac:dyDescent="0.2">
      <c r="A98" s="197"/>
      <c r="B98" s="464"/>
      <c r="C98" s="259"/>
      <c r="D98" s="374"/>
      <c r="E98" s="229">
        <f t="shared" ref="E98:L98" si="54">SUM(E99:E100)</f>
        <v>0</v>
      </c>
      <c r="F98" s="433">
        <f t="shared" si="54"/>
        <v>0</v>
      </c>
      <c r="G98" s="229">
        <f t="shared" si="54"/>
        <v>0</v>
      </c>
      <c r="H98" s="229">
        <f t="shared" si="54"/>
        <v>0</v>
      </c>
      <c r="I98" s="203">
        <f t="shared" si="54"/>
        <v>0</v>
      </c>
      <c r="J98" s="321">
        <f t="shared" si="54"/>
        <v>0</v>
      </c>
      <c r="K98" s="203">
        <f t="shared" si="54"/>
        <v>0</v>
      </c>
      <c r="L98" s="219">
        <f t="shared" si="54"/>
        <v>0</v>
      </c>
      <c r="M98" s="219"/>
      <c r="N98" s="198">
        <f>SUM(N99:N100)</f>
        <v>0</v>
      </c>
      <c r="O98" s="198">
        <f>SUM(O99:O100)</f>
        <v>0</v>
      </c>
      <c r="P98" s="481">
        <f>SUM(P99:P100)</f>
        <v>0</v>
      </c>
      <c r="Q98" s="482">
        <f>SUM(Q99:Q100)</f>
        <v>0</v>
      </c>
      <c r="R98" s="483">
        <f t="shared" ref="R98:X98" si="55">SUM(R99:R100)</f>
        <v>0</v>
      </c>
      <c r="S98" s="484">
        <f t="shared" si="55"/>
        <v>0</v>
      </c>
      <c r="T98" s="482">
        <f t="shared" si="55"/>
        <v>0</v>
      </c>
      <c r="U98" s="482">
        <f t="shared" si="55"/>
        <v>0</v>
      </c>
      <c r="V98" s="482">
        <f t="shared" si="55"/>
        <v>0</v>
      </c>
      <c r="W98" s="482">
        <f t="shared" si="55"/>
        <v>0</v>
      </c>
      <c r="X98" s="482">
        <f t="shared" si="55"/>
        <v>0</v>
      </c>
      <c r="Y98" s="482">
        <f t="shared" ref="Y98:AV98" si="56">SUM(Y99:Y100)</f>
        <v>0</v>
      </c>
      <c r="Z98" s="482">
        <f t="shared" si="56"/>
        <v>0</v>
      </c>
      <c r="AA98" s="482">
        <f t="shared" si="56"/>
        <v>0</v>
      </c>
      <c r="AB98" s="482">
        <f t="shared" si="56"/>
        <v>0</v>
      </c>
      <c r="AC98" s="482">
        <f t="shared" si="56"/>
        <v>0</v>
      </c>
      <c r="AD98" s="483">
        <f t="shared" si="56"/>
        <v>0</v>
      </c>
      <c r="AE98" s="484">
        <f t="shared" si="56"/>
        <v>0</v>
      </c>
      <c r="AF98" s="482">
        <f t="shared" si="56"/>
        <v>0</v>
      </c>
      <c r="AG98" s="482">
        <f t="shared" si="56"/>
        <v>0</v>
      </c>
      <c r="AH98" s="482">
        <f t="shared" si="56"/>
        <v>0</v>
      </c>
      <c r="AI98" s="482">
        <f t="shared" si="56"/>
        <v>0</v>
      </c>
      <c r="AJ98" s="482">
        <f t="shared" si="56"/>
        <v>0</v>
      </c>
      <c r="AK98" s="482">
        <f t="shared" si="56"/>
        <v>0</v>
      </c>
      <c r="AL98" s="482">
        <f t="shared" si="56"/>
        <v>0</v>
      </c>
      <c r="AM98" s="482">
        <f t="shared" si="56"/>
        <v>0</v>
      </c>
      <c r="AN98" s="482">
        <f t="shared" si="56"/>
        <v>0</v>
      </c>
      <c r="AO98" s="482">
        <f t="shared" si="56"/>
        <v>0</v>
      </c>
      <c r="AP98" s="483">
        <f t="shared" si="56"/>
        <v>0</v>
      </c>
      <c r="AQ98" s="484">
        <f t="shared" si="56"/>
        <v>0</v>
      </c>
      <c r="AR98" s="482">
        <f t="shared" si="56"/>
        <v>0</v>
      </c>
      <c r="AS98" s="482">
        <f t="shared" si="56"/>
        <v>0</v>
      </c>
      <c r="AT98" s="482">
        <f t="shared" si="56"/>
        <v>0</v>
      </c>
      <c r="AU98" s="482">
        <f t="shared" si="56"/>
        <v>0</v>
      </c>
      <c r="AV98" s="482">
        <f t="shared" si="56"/>
        <v>0</v>
      </c>
      <c r="AW98" s="441">
        <f t="shared" si="52"/>
        <v>0</v>
      </c>
      <c r="AX98" s="442">
        <f t="shared" si="53"/>
        <v>0</v>
      </c>
      <c r="AY98" s="443">
        <f t="shared" si="51"/>
        <v>0</v>
      </c>
    </row>
    <row r="99" spans="1:51" s="4" customFormat="1" ht="15" hidden="1" customHeight="1" x14ac:dyDescent="0.2">
      <c r="A99" s="174"/>
      <c r="B99" s="465"/>
      <c r="C99" s="275"/>
      <c r="D99" s="275"/>
      <c r="E99" s="249"/>
      <c r="F99" s="370">
        <f t="shared" si="34"/>
        <v>0</v>
      </c>
      <c r="G99" s="249">
        <v>0</v>
      </c>
      <c r="H99" s="220">
        <f t="shared" si="21"/>
        <v>0</v>
      </c>
      <c r="I99" s="233"/>
      <c r="J99" s="370">
        <f t="shared" si="35"/>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52"/>
        <v>0</v>
      </c>
      <c r="AX99" s="442">
        <f t="shared" si="53"/>
        <v>0</v>
      </c>
      <c r="AY99" s="443">
        <f t="shared" si="51"/>
        <v>0</v>
      </c>
    </row>
    <row r="100" spans="1:51" s="4" customFormat="1" ht="15" hidden="1" customHeight="1" thickBot="1" x14ac:dyDescent="0.25">
      <c r="A100" s="179"/>
      <c r="B100" s="460"/>
      <c r="C100" s="276"/>
      <c r="D100" s="276"/>
      <c r="E100" s="277"/>
      <c r="F100" s="371">
        <f t="shared" si="34"/>
        <v>0</v>
      </c>
      <c r="G100" s="277">
        <v>0</v>
      </c>
      <c r="H100" s="226">
        <f t="shared" si="21"/>
        <v>0</v>
      </c>
      <c r="I100" s="227"/>
      <c r="J100" s="371">
        <f t="shared" si="35"/>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52"/>
        <v>0</v>
      </c>
      <c r="AX100" s="442">
        <f t="shared" si="53"/>
        <v>0</v>
      </c>
      <c r="AY100" s="443">
        <f t="shared" si="51"/>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52"/>
        <v>0</v>
      </c>
      <c r="AX101" s="442">
        <f t="shared" si="53"/>
        <v>0</v>
      </c>
      <c r="AY101" s="443">
        <f t="shared" si="51"/>
        <v>0</v>
      </c>
    </row>
    <row r="102" spans="1:51" s="3" customFormat="1" ht="22.5" customHeight="1" thickBot="1" x14ac:dyDescent="0.3">
      <c r="A102" s="175"/>
      <c r="B102" s="175"/>
      <c r="C102" s="176"/>
      <c r="D102" s="17"/>
      <c r="E102" s="240">
        <f t="shared" ref="E102:L102" si="57">SUM(E8,E26,E40,E46,E53,E70,E77,E83,E86,E89,E92,E95,E98)</f>
        <v>0</v>
      </c>
      <c r="F102" s="328">
        <f t="shared" si="57"/>
        <v>0</v>
      </c>
      <c r="G102" s="240">
        <f t="shared" si="57"/>
        <v>0</v>
      </c>
      <c r="H102" s="240">
        <f t="shared" si="57"/>
        <v>0</v>
      </c>
      <c r="I102" s="241">
        <f t="shared" si="57"/>
        <v>0</v>
      </c>
      <c r="J102" s="328">
        <f t="shared" si="57"/>
        <v>0</v>
      </c>
      <c r="K102" s="241">
        <f t="shared" si="57"/>
        <v>0</v>
      </c>
      <c r="L102" s="241">
        <f t="shared" si="57"/>
        <v>0</v>
      </c>
      <c r="M102" s="241"/>
      <c r="N102" s="240">
        <f t="shared" ref="N102:AC102" si="58">SUM(N8,N26,N40,N46,N53,N70,N77,N83,N86,N89,N92,N95,N98)</f>
        <v>0</v>
      </c>
      <c r="O102" s="240">
        <f>SUM(O8,O26,O40,O46,O53,O70,O77,O83,O86,O89,O92,O95,O98)</f>
        <v>0</v>
      </c>
      <c r="P102" s="240">
        <f t="shared" si="58"/>
        <v>0</v>
      </c>
      <c r="Q102" s="240">
        <f t="shared" si="58"/>
        <v>0</v>
      </c>
      <c r="R102" s="405">
        <f t="shared" si="58"/>
        <v>0</v>
      </c>
      <c r="S102" s="397">
        <f t="shared" si="58"/>
        <v>0</v>
      </c>
      <c r="T102" s="240">
        <f t="shared" si="58"/>
        <v>0</v>
      </c>
      <c r="U102" s="240">
        <f t="shared" si="58"/>
        <v>0</v>
      </c>
      <c r="V102" s="240">
        <f t="shared" si="58"/>
        <v>0</v>
      </c>
      <c r="W102" s="240">
        <f t="shared" si="58"/>
        <v>0</v>
      </c>
      <c r="X102" s="240">
        <f t="shared" si="58"/>
        <v>0</v>
      </c>
      <c r="Y102" s="240">
        <f t="shared" si="58"/>
        <v>0</v>
      </c>
      <c r="Z102" s="240">
        <f t="shared" si="58"/>
        <v>0</v>
      </c>
      <c r="AA102" s="240">
        <f t="shared" si="58"/>
        <v>0</v>
      </c>
      <c r="AB102" s="240">
        <f t="shared" si="58"/>
        <v>0</v>
      </c>
      <c r="AC102" s="240">
        <f t="shared" si="58"/>
        <v>0</v>
      </c>
      <c r="AD102" s="405">
        <f t="shared" ref="AD102:AV102" si="59">SUM(AD8,AD26,AD40,AD46,AD53,AD70,AD77,AD83,AD86,AD89,AD92,AD95,AD98)</f>
        <v>0</v>
      </c>
      <c r="AE102" s="397">
        <f t="shared" si="59"/>
        <v>0</v>
      </c>
      <c r="AF102" s="240">
        <f t="shared" si="59"/>
        <v>0</v>
      </c>
      <c r="AG102" s="240">
        <f t="shared" si="59"/>
        <v>0</v>
      </c>
      <c r="AH102" s="240">
        <f t="shared" si="59"/>
        <v>0</v>
      </c>
      <c r="AI102" s="240">
        <f t="shared" si="59"/>
        <v>0</v>
      </c>
      <c r="AJ102" s="240">
        <f t="shared" si="59"/>
        <v>0</v>
      </c>
      <c r="AK102" s="240">
        <f t="shared" si="59"/>
        <v>0</v>
      </c>
      <c r="AL102" s="240">
        <f t="shared" si="59"/>
        <v>0</v>
      </c>
      <c r="AM102" s="240">
        <f t="shared" si="59"/>
        <v>0</v>
      </c>
      <c r="AN102" s="240">
        <f t="shared" si="59"/>
        <v>0</v>
      </c>
      <c r="AO102" s="240">
        <f t="shared" si="59"/>
        <v>0</v>
      </c>
      <c r="AP102" s="405">
        <f t="shared" si="59"/>
        <v>0</v>
      </c>
      <c r="AQ102" s="397">
        <f t="shared" si="59"/>
        <v>0</v>
      </c>
      <c r="AR102" s="240">
        <f t="shared" si="59"/>
        <v>0</v>
      </c>
      <c r="AS102" s="240">
        <f t="shared" si="59"/>
        <v>0</v>
      </c>
      <c r="AT102" s="240">
        <f t="shared" si="59"/>
        <v>0</v>
      </c>
      <c r="AU102" s="240">
        <f t="shared" si="59"/>
        <v>0</v>
      </c>
      <c r="AV102" s="240">
        <f t="shared" si="59"/>
        <v>0</v>
      </c>
      <c r="AW102" s="240">
        <f t="shared" si="52"/>
        <v>0</v>
      </c>
      <c r="AX102" s="240">
        <f t="shared" si="53"/>
        <v>0</v>
      </c>
      <c r="AY102" s="445">
        <f t="shared" si="51"/>
        <v>0</v>
      </c>
    </row>
    <row r="103" spans="1:51" hidden="1" x14ac:dyDescent="0.25">
      <c r="A103" s="8"/>
      <c r="B103" s="8"/>
      <c r="C103" s="8"/>
      <c r="D103" s="8"/>
      <c r="E103" s="871"/>
      <c r="F103" s="871"/>
      <c r="G103" s="871"/>
      <c r="H103" s="871"/>
      <c r="I103" s="872"/>
      <c r="J103" s="873"/>
      <c r="K103" s="873"/>
      <c r="L103" s="873"/>
      <c r="M103" s="874"/>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60">+N102*0.2</f>
        <v>0</v>
      </c>
      <c r="O106" s="210">
        <f>+O102*0.2</f>
        <v>0</v>
      </c>
      <c r="P106" s="490">
        <f t="shared" si="60"/>
        <v>0</v>
      </c>
      <c r="Q106" s="490">
        <f t="shared" si="60"/>
        <v>0</v>
      </c>
      <c r="R106" s="490">
        <f t="shared" si="60"/>
        <v>0</v>
      </c>
      <c r="S106" s="490">
        <f t="shared" si="60"/>
        <v>0</v>
      </c>
      <c r="T106" s="490">
        <f t="shared" si="60"/>
        <v>0</v>
      </c>
      <c r="U106" s="490">
        <f t="shared" si="60"/>
        <v>0</v>
      </c>
      <c r="V106" s="490">
        <f t="shared" si="60"/>
        <v>0</v>
      </c>
      <c r="W106" s="490">
        <f t="shared" si="60"/>
        <v>0</v>
      </c>
      <c r="X106" s="490">
        <f t="shared" si="60"/>
        <v>0</v>
      </c>
      <c r="Y106" s="490">
        <f t="shared" si="60"/>
        <v>0</v>
      </c>
      <c r="Z106" s="490">
        <f t="shared" si="60"/>
        <v>0</v>
      </c>
      <c r="AA106" s="490">
        <f t="shared" si="60"/>
        <v>0</v>
      </c>
      <c r="AB106" s="490">
        <f t="shared" si="60"/>
        <v>0</v>
      </c>
      <c r="AC106" s="490">
        <f t="shared" si="60"/>
        <v>0</v>
      </c>
      <c r="AD106" s="490">
        <f t="shared" ref="AD106:AV106" si="61">+AD102*0.2</f>
        <v>0</v>
      </c>
      <c r="AE106" s="490">
        <f t="shared" si="61"/>
        <v>0</v>
      </c>
      <c r="AF106" s="490">
        <f t="shared" si="61"/>
        <v>0</v>
      </c>
      <c r="AG106" s="490">
        <f t="shared" si="61"/>
        <v>0</v>
      </c>
      <c r="AH106" s="490">
        <f t="shared" si="61"/>
        <v>0</v>
      </c>
      <c r="AI106" s="490">
        <f t="shared" si="61"/>
        <v>0</v>
      </c>
      <c r="AJ106" s="490">
        <f t="shared" si="61"/>
        <v>0</v>
      </c>
      <c r="AK106" s="490">
        <f t="shared" si="61"/>
        <v>0</v>
      </c>
      <c r="AL106" s="490">
        <f t="shared" si="61"/>
        <v>0</v>
      </c>
      <c r="AM106" s="490">
        <f t="shared" si="61"/>
        <v>0</v>
      </c>
      <c r="AN106" s="490">
        <f t="shared" si="61"/>
        <v>0</v>
      </c>
      <c r="AO106" s="490">
        <f t="shared" si="61"/>
        <v>0</v>
      </c>
      <c r="AP106" s="490">
        <f t="shared" si="61"/>
        <v>0</v>
      </c>
      <c r="AQ106" s="490">
        <f t="shared" si="61"/>
        <v>0</v>
      </c>
      <c r="AR106" s="490">
        <f t="shared" si="61"/>
        <v>0</v>
      </c>
      <c r="AS106" s="490">
        <f t="shared" si="61"/>
        <v>0</v>
      </c>
      <c r="AT106" s="490">
        <f t="shared" si="61"/>
        <v>0</v>
      </c>
      <c r="AU106" s="490">
        <f t="shared" si="61"/>
        <v>0</v>
      </c>
      <c r="AV106" s="490">
        <f t="shared" si="61"/>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62">SUM(N102:N106)</f>
        <v>0</v>
      </c>
      <c r="O107" s="210">
        <f>SUM(O102:O106)</f>
        <v>0</v>
      </c>
      <c r="P107" s="490">
        <f t="shared" si="62"/>
        <v>0</v>
      </c>
      <c r="Q107" s="490">
        <f t="shared" si="62"/>
        <v>0</v>
      </c>
      <c r="R107" s="490">
        <f t="shared" si="62"/>
        <v>0</v>
      </c>
      <c r="S107" s="490">
        <f t="shared" si="62"/>
        <v>0</v>
      </c>
      <c r="T107" s="490">
        <f t="shared" si="62"/>
        <v>0</v>
      </c>
      <c r="U107" s="490">
        <f t="shared" si="62"/>
        <v>0</v>
      </c>
      <c r="V107" s="490">
        <f t="shared" si="62"/>
        <v>0</v>
      </c>
      <c r="W107" s="490">
        <f t="shared" si="62"/>
        <v>0</v>
      </c>
      <c r="X107" s="490">
        <f t="shared" si="62"/>
        <v>0</v>
      </c>
      <c r="Y107" s="490">
        <f t="shared" si="62"/>
        <v>0</v>
      </c>
      <c r="Z107" s="490">
        <f t="shared" si="62"/>
        <v>0</v>
      </c>
      <c r="AA107" s="490">
        <f t="shared" si="62"/>
        <v>0</v>
      </c>
      <c r="AB107" s="490">
        <f t="shared" si="62"/>
        <v>0</v>
      </c>
      <c r="AC107" s="490">
        <f t="shared" si="62"/>
        <v>0</v>
      </c>
      <c r="AD107" s="490">
        <f t="shared" ref="AD107:AV107" si="63">SUM(AD102:AD106)</f>
        <v>0</v>
      </c>
      <c r="AE107" s="490">
        <f t="shared" si="63"/>
        <v>0</v>
      </c>
      <c r="AF107" s="490">
        <f t="shared" si="63"/>
        <v>0</v>
      </c>
      <c r="AG107" s="490">
        <f t="shared" si="63"/>
        <v>0</v>
      </c>
      <c r="AH107" s="490">
        <f t="shared" si="63"/>
        <v>0</v>
      </c>
      <c r="AI107" s="490">
        <f t="shared" si="63"/>
        <v>0</v>
      </c>
      <c r="AJ107" s="490">
        <f t="shared" si="63"/>
        <v>0</v>
      </c>
      <c r="AK107" s="490">
        <f t="shared" si="63"/>
        <v>0</v>
      </c>
      <c r="AL107" s="490">
        <f t="shared" si="63"/>
        <v>0</v>
      </c>
      <c r="AM107" s="490">
        <f t="shared" si="63"/>
        <v>0</v>
      </c>
      <c r="AN107" s="490">
        <f t="shared" si="63"/>
        <v>0</v>
      </c>
      <c r="AO107" s="490">
        <f t="shared" si="63"/>
        <v>0</v>
      </c>
      <c r="AP107" s="490">
        <f t="shared" si="63"/>
        <v>0</v>
      </c>
      <c r="AQ107" s="490">
        <f t="shared" si="63"/>
        <v>0</v>
      </c>
      <c r="AR107" s="490">
        <f t="shared" si="63"/>
        <v>0</v>
      </c>
      <c r="AS107" s="490">
        <f t="shared" si="63"/>
        <v>0</v>
      </c>
      <c r="AT107" s="490">
        <f t="shared" si="63"/>
        <v>0</v>
      </c>
      <c r="AU107" s="490">
        <f t="shared" si="63"/>
        <v>0</v>
      </c>
      <c r="AV107" s="490">
        <f t="shared" si="63"/>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IF(G63&gt;E63,"Budget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IF(AY63&lt;0,"Actual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ZK104.K231.Analysis code</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SUM(AD9:AD16)</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5" si="3">+G8-AX8</f>
        <v>0</v>
      </c>
    </row>
    <row r="9" spans="1:52" s="4" customFormat="1" ht="15" customHeight="1" x14ac:dyDescent="0.2">
      <c r="A9" s="339"/>
      <c r="B9" s="468"/>
      <c r="C9" s="340"/>
      <c r="D9" s="351"/>
      <c r="E9" s="249"/>
      <c r="F9" s="370">
        <f t="shared" ref="F9:F16" si="4">-E9+G9</f>
        <v>0</v>
      </c>
      <c r="G9" s="249"/>
      <c r="H9" s="572">
        <f>SUM(N9:AV9)</f>
        <v>0</v>
      </c>
      <c r="I9" s="221"/>
      <c r="J9" s="370">
        <f t="shared" ref="J9:J16" si="5">-I9+K9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si="4"/>
        <v>0</v>
      </c>
      <c r="G10" s="256"/>
      <c r="H10" s="572">
        <f t="shared" ref="H10:H61" si="6">SUM(N10:AV10)</f>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7">SUM(P10:AV10)</f>
        <v>0</v>
      </c>
      <c r="AX10" s="442">
        <f t="shared" ref="AX10:AX57" si="8">+AW10+N10</f>
        <v>0</v>
      </c>
      <c r="AY10" s="443">
        <f t="shared" si="3"/>
        <v>0</v>
      </c>
    </row>
    <row r="11" spans="1:52" s="4" customFormat="1" ht="15" customHeight="1" x14ac:dyDescent="0.2">
      <c r="A11" s="339"/>
      <c r="B11" s="468"/>
      <c r="C11" s="340"/>
      <c r="D11" s="351"/>
      <c r="E11" s="256"/>
      <c r="F11" s="370">
        <f t="shared" si="4"/>
        <v>0</v>
      </c>
      <c r="G11" s="256"/>
      <c r="H11" s="572">
        <f t="shared" si="6"/>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c r="C12" s="340"/>
      <c r="D12" s="351"/>
      <c r="E12" s="256"/>
      <c r="F12" s="370">
        <f t="shared" si="4"/>
        <v>0</v>
      </c>
      <c r="G12" s="256"/>
      <c r="H12" s="572">
        <f t="shared" si="6"/>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6"/>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150"/>
      <c r="B14" s="459"/>
      <c r="C14" s="262"/>
      <c r="D14" s="373"/>
      <c r="E14" s="256"/>
      <c r="F14" s="370">
        <f t="shared" si="4"/>
        <v>0</v>
      </c>
      <c r="G14" s="256"/>
      <c r="H14" s="572">
        <f t="shared" si="6"/>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t="str">
        <f>+B8</f>
        <v>ZK104.K231.Analysis code</v>
      </c>
      <c r="C15" s="262"/>
      <c r="D15" s="373"/>
      <c r="E15" s="256"/>
      <c r="F15" s="370">
        <f t="shared" si="4"/>
        <v>0</v>
      </c>
      <c r="G15" s="256"/>
      <c r="H15" s="572">
        <f t="shared" si="6"/>
        <v>0</v>
      </c>
      <c r="I15" s="224"/>
      <c r="J15" s="370">
        <f t="shared" si="5"/>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customHeight="1" thickBot="1" x14ac:dyDescent="0.3">
      <c r="A16" s="170"/>
      <c r="B16" s="460"/>
      <c r="C16" s="280" t="s">
        <v>301</v>
      </c>
      <c r="D16" s="280"/>
      <c r="E16" s="277"/>
      <c r="F16" s="370">
        <f t="shared" si="4"/>
        <v>0</v>
      </c>
      <c r="G16" s="277"/>
      <c r="H16" s="579">
        <f t="shared" si="6"/>
        <v>0</v>
      </c>
      <c r="I16" s="227"/>
      <c r="J16" s="370">
        <f t="shared" si="5"/>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2">
      <c r="A17" s="196" t="s">
        <v>132</v>
      </c>
      <c r="B17" s="458" t="str">
        <f>+LEFT($E$5,5)&amp;"."&amp;A17&amp;"."&amp;$E$3</f>
        <v>ZK104.K232.Analysis code</v>
      </c>
      <c r="C17" s="343" t="s">
        <v>133</v>
      </c>
      <c r="D17" s="343"/>
      <c r="E17" s="229">
        <f t="shared" ref="E17:L17" si="9">SUM(E18:E25)</f>
        <v>0</v>
      </c>
      <c r="F17" s="433">
        <f t="shared" si="9"/>
        <v>0</v>
      </c>
      <c r="G17" s="229">
        <f t="shared" si="9"/>
        <v>0</v>
      </c>
      <c r="H17" s="229">
        <f t="shared" si="9"/>
        <v>0</v>
      </c>
      <c r="I17" s="203">
        <f t="shared" si="9"/>
        <v>0</v>
      </c>
      <c r="J17" s="321">
        <f t="shared" si="9"/>
        <v>0</v>
      </c>
      <c r="K17" s="203">
        <f t="shared" si="9"/>
        <v>0</v>
      </c>
      <c r="L17" s="219">
        <f t="shared" si="9"/>
        <v>0</v>
      </c>
      <c r="M17" s="219"/>
      <c r="N17" s="198">
        <f>SUM(N18:N25)</f>
        <v>0</v>
      </c>
      <c r="O17" s="198">
        <f>SUM(O18:O25)</f>
        <v>0</v>
      </c>
      <c r="P17" s="265">
        <f>SUM(P18:P25)</f>
        <v>0</v>
      </c>
      <c r="Q17" s="269">
        <f>SUM(Q18:Q25)</f>
        <v>0</v>
      </c>
      <c r="R17" s="401">
        <f t="shared" ref="R17:X17" si="10">SUM(R18:R25)</f>
        <v>0</v>
      </c>
      <c r="S17" s="411">
        <f t="shared" si="10"/>
        <v>0</v>
      </c>
      <c r="T17" s="269">
        <f t="shared" si="10"/>
        <v>0</v>
      </c>
      <c r="U17" s="269">
        <f t="shared" si="10"/>
        <v>0</v>
      </c>
      <c r="V17" s="269">
        <f t="shared" si="10"/>
        <v>0</v>
      </c>
      <c r="W17" s="269">
        <f t="shared" si="10"/>
        <v>0</v>
      </c>
      <c r="X17" s="269">
        <f t="shared" si="10"/>
        <v>0</v>
      </c>
      <c r="Y17" s="269">
        <f t="shared" ref="Y17:AV17" si="11">SUM(Y18:Y25)</f>
        <v>0</v>
      </c>
      <c r="Z17" s="269">
        <f t="shared" si="11"/>
        <v>0</v>
      </c>
      <c r="AA17" s="269">
        <f t="shared" si="11"/>
        <v>0</v>
      </c>
      <c r="AB17" s="269">
        <f t="shared" si="11"/>
        <v>0</v>
      </c>
      <c r="AC17" s="269">
        <f t="shared" si="11"/>
        <v>0</v>
      </c>
      <c r="AD17" s="401">
        <f t="shared" si="11"/>
        <v>0</v>
      </c>
      <c r="AE17" s="411">
        <f t="shared" si="11"/>
        <v>0</v>
      </c>
      <c r="AF17" s="269">
        <f t="shared" si="11"/>
        <v>0</v>
      </c>
      <c r="AG17" s="269">
        <f t="shared" si="11"/>
        <v>0</v>
      </c>
      <c r="AH17" s="269">
        <f t="shared" si="11"/>
        <v>0</v>
      </c>
      <c r="AI17" s="269">
        <f t="shared" si="11"/>
        <v>0</v>
      </c>
      <c r="AJ17" s="269">
        <f t="shared" si="11"/>
        <v>0</v>
      </c>
      <c r="AK17" s="269">
        <f t="shared" si="11"/>
        <v>0</v>
      </c>
      <c r="AL17" s="269">
        <f t="shared" si="11"/>
        <v>0</v>
      </c>
      <c r="AM17" s="269">
        <f t="shared" si="11"/>
        <v>0</v>
      </c>
      <c r="AN17" s="269">
        <f t="shared" si="11"/>
        <v>0</v>
      </c>
      <c r="AO17" s="269">
        <f t="shared" si="11"/>
        <v>0</v>
      </c>
      <c r="AP17" s="401">
        <f t="shared" si="11"/>
        <v>0</v>
      </c>
      <c r="AQ17" s="411">
        <f t="shared" si="11"/>
        <v>0</v>
      </c>
      <c r="AR17" s="269">
        <f t="shared" si="11"/>
        <v>0</v>
      </c>
      <c r="AS17" s="269">
        <f t="shared" si="11"/>
        <v>0</v>
      </c>
      <c r="AT17" s="269">
        <f t="shared" si="11"/>
        <v>0</v>
      </c>
      <c r="AU17" s="269">
        <f t="shared" si="11"/>
        <v>0</v>
      </c>
      <c r="AV17" s="269">
        <f t="shared" si="11"/>
        <v>0</v>
      </c>
      <c r="AW17" s="441">
        <f t="shared" si="7"/>
        <v>0</v>
      </c>
      <c r="AX17" s="442">
        <f t="shared" si="8"/>
        <v>0</v>
      </c>
      <c r="AY17" s="443">
        <f t="shared" si="3"/>
        <v>0</v>
      </c>
    </row>
    <row r="18" spans="1:51" s="4" customFormat="1" ht="15" customHeight="1" x14ac:dyDescent="0.2">
      <c r="A18" s="339"/>
      <c r="B18" s="468"/>
      <c r="C18" s="340"/>
      <c r="D18" s="340"/>
      <c r="E18" s="249"/>
      <c r="F18" s="370">
        <f t="shared" ref="F18:F25" si="12">-E18+G18</f>
        <v>0</v>
      </c>
      <c r="G18" s="249">
        <v>0</v>
      </c>
      <c r="H18" s="572">
        <f t="shared" si="6"/>
        <v>0</v>
      </c>
      <c r="I18" s="231"/>
      <c r="J18" s="370">
        <f t="shared" ref="J18:J25" si="1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7"/>
        <v>0</v>
      </c>
      <c r="AX18" s="442">
        <f t="shared" si="8"/>
        <v>0</v>
      </c>
      <c r="AY18" s="443">
        <f t="shared" si="3"/>
        <v>0</v>
      </c>
    </row>
    <row r="19" spans="1:51" s="4" customFormat="1" ht="15" customHeight="1" x14ac:dyDescent="0.2">
      <c r="A19" s="339"/>
      <c r="B19" s="468"/>
      <c r="C19" s="340"/>
      <c r="D19" s="346"/>
      <c r="E19" s="249"/>
      <c r="F19" s="370">
        <f t="shared" si="12"/>
        <v>0</v>
      </c>
      <c r="G19" s="249">
        <v>0</v>
      </c>
      <c r="H19" s="572">
        <f t="shared" si="6"/>
        <v>0</v>
      </c>
      <c r="I19" s="231"/>
      <c r="J19" s="370">
        <f t="shared" si="1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14">SUM(P19:AV19)</f>
        <v>0</v>
      </c>
      <c r="AX19" s="442">
        <f t="shared" ref="AX19:AX24" si="15">+AW19+N19</f>
        <v>0</v>
      </c>
      <c r="AY19" s="443">
        <f t="shared" ref="AY19:AY24" si="16">+G19-AX19</f>
        <v>0</v>
      </c>
    </row>
    <row r="20" spans="1:51" s="4" customFormat="1" ht="15" customHeight="1" x14ac:dyDescent="0.2">
      <c r="A20" s="339"/>
      <c r="B20" s="468"/>
      <c r="C20" s="340"/>
      <c r="D20" s="346"/>
      <c r="E20" s="249"/>
      <c r="F20" s="370">
        <f t="shared" si="12"/>
        <v>0</v>
      </c>
      <c r="G20" s="249">
        <v>0</v>
      </c>
      <c r="H20" s="572">
        <f t="shared" si="6"/>
        <v>0</v>
      </c>
      <c r="I20" s="231"/>
      <c r="J20" s="370">
        <f t="shared" si="1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14"/>
        <v>0</v>
      </c>
      <c r="AX20" s="442">
        <f t="shared" si="15"/>
        <v>0</v>
      </c>
      <c r="AY20" s="443">
        <f t="shared" si="16"/>
        <v>0</v>
      </c>
    </row>
    <row r="21" spans="1:51" s="4" customFormat="1" ht="15" customHeight="1" x14ac:dyDescent="0.2">
      <c r="A21" s="339"/>
      <c r="B21" s="468"/>
      <c r="C21" s="340"/>
      <c r="D21" s="346"/>
      <c r="E21" s="249"/>
      <c r="F21" s="370">
        <f t="shared" si="12"/>
        <v>0</v>
      </c>
      <c r="G21" s="249">
        <v>0</v>
      </c>
      <c r="H21" s="572">
        <f t="shared" si="6"/>
        <v>0</v>
      </c>
      <c r="I21" s="231"/>
      <c r="J21" s="370">
        <f t="shared" si="1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14"/>
        <v>0</v>
      </c>
      <c r="AX21" s="442">
        <f t="shared" si="15"/>
        <v>0</v>
      </c>
      <c r="AY21" s="443">
        <f t="shared" si="16"/>
        <v>0</v>
      </c>
    </row>
    <row r="22" spans="1:51" s="4" customFormat="1" ht="15" customHeight="1" x14ac:dyDescent="0.2">
      <c r="A22" s="339"/>
      <c r="B22" s="468"/>
      <c r="C22" s="340"/>
      <c r="D22" s="346"/>
      <c r="E22" s="249"/>
      <c r="F22" s="370">
        <f t="shared" si="12"/>
        <v>0</v>
      </c>
      <c r="G22" s="249">
        <v>0</v>
      </c>
      <c r="H22" s="572">
        <f t="shared" si="6"/>
        <v>0</v>
      </c>
      <c r="I22" s="231"/>
      <c r="J22" s="370">
        <f t="shared" si="1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14"/>
        <v>0</v>
      </c>
      <c r="AX22" s="442">
        <f t="shared" si="15"/>
        <v>0</v>
      </c>
      <c r="AY22" s="443">
        <f t="shared" si="16"/>
        <v>0</v>
      </c>
    </row>
    <row r="23" spans="1:51" s="4" customFormat="1" ht="15" customHeight="1" x14ac:dyDescent="0.2">
      <c r="A23" s="339"/>
      <c r="B23" s="468"/>
      <c r="C23" s="340"/>
      <c r="D23" s="346"/>
      <c r="E23" s="249"/>
      <c r="F23" s="370">
        <f t="shared" si="12"/>
        <v>0</v>
      </c>
      <c r="G23" s="249">
        <v>0</v>
      </c>
      <c r="H23" s="572">
        <f t="shared" si="6"/>
        <v>0</v>
      </c>
      <c r="I23" s="231"/>
      <c r="J23" s="370">
        <f t="shared" si="1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14"/>
        <v>0</v>
      </c>
      <c r="AX23" s="442">
        <f t="shared" si="15"/>
        <v>0</v>
      </c>
      <c r="AY23" s="443">
        <f t="shared" si="16"/>
        <v>0</v>
      </c>
    </row>
    <row r="24" spans="1:51" s="4" customFormat="1" ht="15" customHeight="1" x14ac:dyDescent="0.2">
      <c r="A24" s="339"/>
      <c r="B24" s="468" t="str">
        <f>+B17</f>
        <v>ZK104.K232.Analysis code</v>
      </c>
      <c r="C24" s="340"/>
      <c r="D24" s="346"/>
      <c r="E24" s="249"/>
      <c r="F24" s="370">
        <f t="shared" si="12"/>
        <v>0</v>
      </c>
      <c r="G24" s="249">
        <v>0</v>
      </c>
      <c r="H24" s="572">
        <f t="shared" si="6"/>
        <v>0</v>
      </c>
      <c r="I24" s="231"/>
      <c r="J24" s="370">
        <f t="shared" si="1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14"/>
        <v>0</v>
      </c>
      <c r="AX24" s="442">
        <f t="shared" si="15"/>
        <v>0</v>
      </c>
      <c r="AY24" s="443">
        <f t="shared" si="16"/>
        <v>0</v>
      </c>
    </row>
    <row r="25" spans="1:51" s="4" customFormat="1" ht="15" customHeight="1" thickBot="1" x14ac:dyDescent="0.25">
      <c r="A25" s="170"/>
      <c r="B25" s="460"/>
      <c r="C25" s="274" t="s">
        <v>301</v>
      </c>
      <c r="D25" s="274"/>
      <c r="E25" s="277"/>
      <c r="F25" s="370">
        <f t="shared" si="12"/>
        <v>0</v>
      </c>
      <c r="G25" s="277">
        <v>0</v>
      </c>
      <c r="H25" s="579">
        <f t="shared" si="6"/>
        <v>0</v>
      </c>
      <c r="I25" s="227"/>
      <c r="J25" s="370">
        <f t="shared" si="1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7"/>
        <v>0</v>
      </c>
      <c r="AX25" s="442">
        <f t="shared" si="8"/>
        <v>0</v>
      </c>
      <c r="AY25" s="443">
        <f t="shared" si="3"/>
        <v>0</v>
      </c>
    </row>
    <row r="26" spans="1:51" s="4" customFormat="1" ht="15" customHeight="1" x14ac:dyDescent="0.2">
      <c r="A26" s="196" t="s">
        <v>134</v>
      </c>
      <c r="B26" s="458" t="str">
        <f>+LEFT($E$5,5)&amp;"."&amp;A26&amp;"."&amp;$E$3</f>
        <v>ZK104.K233.Analysis code</v>
      </c>
      <c r="C26" s="343" t="s">
        <v>135</v>
      </c>
      <c r="D26" s="343"/>
      <c r="E26" s="229">
        <f t="shared" ref="E26:L26" si="17">SUM(E27:E31)</f>
        <v>0</v>
      </c>
      <c r="F26" s="433">
        <f t="shared" si="17"/>
        <v>0</v>
      </c>
      <c r="G26" s="229">
        <f t="shared" si="17"/>
        <v>0</v>
      </c>
      <c r="H26" s="229">
        <f t="shared" si="17"/>
        <v>0</v>
      </c>
      <c r="I26" s="203">
        <f t="shared" si="17"/>
        <v>0</v>
      </c>
      <c r="J26" s="321">
        <f t="shared" si="17"/>
        <v>0</v>
      </c>
      <c r="K26" s="203">
        <f t="shared" si="17"/>
        <v>0</v>
      </c>
      <c r="L26" s="219">
        <f t="shared" si="17"/>
        <v>0</v>
      </c>
      <c r="M26" s="219"/>
      <c r="N26" s="198">
        <f>SUM(N27:N31)</f>
        <v>0</v>
      </c>
      <c r="O26" s="198">
        <f>SUM(O27:O31)</f>
        <v>0</v>
      </c>
      <c r="P26" s="265">
        <f>SUM(P27:P31)</f>
        <v>0</v>
      </c>
      <c r="Q26" s="269">
        <f>SUM(Q27:Q31)</f>
        <v>0</v>
      </c>
      <c r="R26" s="401">
        <f t="shared" ref="R26:X26" si="18">SUM(R27:R31)</f>
        <v>0</v>
      </c>
      <c r="S26" s="411">
        <f t="shared" si="18"/>
        <v>0</v>
      </c>
      <c r="T26" s="269">
        <f t="shared" si="18"/>
        <v>0</v>
      </c>
      <c r="U26" s="269">
        <f t="shared" si="18"/>
        <v>0</v>
      </c>
      <c r="V26" s="269">
        <f t="shared" si="18"/>
        <v>0</v>
      </c>
      <c r="W26" s="269">
        <f t="shared" si="18"/>
        <v>0</v>
      </c>
      <c r="X26" s="269">
        <f t="shared" si="18"/>
        <v>0</v>
      </c>
      <c r="Y26" s="269">
        <f t="shared" ref="Y26:AV26" si="19">SUM(Y27:Y31)</f>
        <v>0</v>
      </c>
      <c r="Z26" s="269">
        <f t="shared" si="19"/>
        <v>0</v>
      </c>
      <c r="AA26" s="269">
        <f t="shared" si="19"/>
        <v>0</v>
      </c>
      <c r="AB26" s="269">
        <f t="shared" si="19"/>
        <v>0</v>
      </c>
      <c r="AC26" s="269">
        <f t="shared" si="19"/>
        <v>0</v>
      </c>
      <c r="AD26" s="401">
        <f t="shared" si="19"/>
        <v>0</v>
      </c>
      <c r="AE26" s="411">
        <f t="shared" si="19"/>
        <v>0</v>
      </c>
      <c r="AF26" s="269">
        <f t="shared" si="19"/>
        <v>0</v>
      </c>
      <c r="AG26" s="269">
        <f t="shared" si="19"/>
        <v>0</v>
      </c>
      <c r="AH26" s="269">
        <f t="shared" si="19"/>
        <v>0</v>
      </c>
      <c r="AI26" s="269">
        <f t="shared" si="19"/>
        <v>0</v>
      </c>
      <c r="AJ26" s="269">
        <f t="shared" si="19"/>
        <v>0</v>
      </c>
      <c r="AK26" s="269">
        <f t="shared" si="19"/>
        <v>0</v>
      </c>
      <c r="AL26" s="269">
        <f t="shared" si="19"/>
        <v>0</v>
      </c>
      <c r="AM26" s="269">
        <f t="shared" si="19"/>
        <v>0</v>
      </c>
      <c r="AN26" s="269">
        <f t="shared" si="19"/>
        <v>0</v>
      </c>
      <c r="AO26" s="269">
        <f t="shared" si="19"/>
        <v>0</v>
      </c>
      <c r="AP26" s="401">
        <f t="shared" si="19"/>
        <v>0</v>
      </c>
      <c r="AQ26" s="411">
        <f t="shared" si="19"/>
        <v>0</v>
      </c>
      <c r="AR26" s="269">
        <f t="shared" si="19"/>
        <v>0</v>
      </c>
      <c r="AS26" s="269">
        <f t="shared" si="19"/>
        <v>0</v>
      </c>
      <c r="AT26" s="269">
        <f t="shared" si="19"/>
        <v>0</v>
      </c>
      <c r="AU26" s="269">
        <f t="shared" si="19"/>
        <v>0</v>
      </c>
      <c r="AV26" s="269">
        <f t="shared" si="19"/>
        <v>0</v>
      </c>
      <c r="AW26" s="441">
        <f t="shared" si="7"/>
        <v>0</v>
      </c>
      <c r="AX26" s="442">
        <f t="shared" si="8"/>
        <v>0</v>
      </c>
      <c r="AY26" s="443">
        <f t="shared" si="3"/>
        <v>0</v>
      </c>
    </row>
    <row r="27" spans="1:51" s="4" customFormat="1" ht="15" customHeight="1" x14ac:dyDescent="0.2">
      <c r="A27" s="344"/>
      <c r="B27" s="469"/>
      <c r="C27" s="340"/>
      <c r="D27" s="340"/>
      <c r="E27" s="249"/>
      <c r="F27" s="370">
        <f>-E27+G27</f>
        <v>0</v>
      </c>
      <c r="G27" s="249">
        <v>0</v>
      </c>
      <c r="H27" s="572">
        <f t="shared" si="6"/>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4"/>
      <c r="B28" s="469"/>
      <c r="C28" s="340"/>
      <c r="D28" s="346"/>
      <c r="E28" s="249"/>
      <c r="F28" s="370">
        <f>-E28+G28</f>
        <v>0</v>
      </c>
      <c r="G28" s="249">
        <v>0</v>
      </c>
      <c r="H28" s="572">
        <f t="shared" si="6"/>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6"/>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ZK104.K233.Analysis code</v>
      </c>
      <c r="C30" s="340"/>
      <c r="D30" s="346"/>
      <c r="E30" s="249"/>
      <c r="F30" s="370">
        <f>-E30+G30</f>
        <v>0</v>
      </c>
      <c r="G30" s="249">
        <v>0</v>
      </c>
      <c r="H30" s="572">
        <f t="shared" si="6"/>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6"/>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7"/>
        <v>0</v>
      </c>
      <c r="AX31" s="442">
        <f t="shared" si="8"/>
        <v>0</v>
      </c>
      <c r="AY31" s="443">
        <f t="shared" si="3"/>
        <v>0</v>
      </c>
    </row>
    <row r="32" spans="1:51" s="4" customFormat="1" ht="15" hidden="1" customHeight="1" x14ac:dyDescent="0.2">
      <c r="A32" s="554"/>
      <c r="B32" s="548"/>
      <c r="C32" s="450"/>
      <c r="D32" s="450"/>
      <c r="E32" s="431">
        <f t="shared" ref="E32:L32" si="20">SUM(E33:E34)</f>
        <v>0</v>
      </c>
      <c r="F32" s="574">
        <f>SUM(F33:F34)</f>
        <v>0</v>
      </c>
      <c r="G32" s="431">
        <f>SUM(G33:G34)</f>
        <v>0</v>
      </c>
      <c r="H32" s="431">
        <f t="shared" si="20"/>
        <v>0</v>
      </c>
      <c r="I32" s="550">
        <f t="shared" si="20"/>
        <v>0</v>
      </c>
      <c r="J32" s="549">
        <f>SUM(J33:J34)</f>
        <v>0</v>
      </c>
      <c r="K32" s="550">
        <f t="shared" si="20"/>
        <v>0</v>
      </c>
      <c r="L32" s="551">
        <f t="shared" si="20"/>
        <v>0</v>
      </c>
      <c r="M32" s="551"/>
      <c r="N32" s="480">
        <f>SUM(N33:N34)</f>
        <v>0</v>
      </c>
      <c r="O32" s="480">
        <f>SUM(O33:O34)</f>
        <v>0</v>
      </c>
      <c r="P32" s="481">
        <f>SUM(P33:P34)</f>
        <v>0</v>
      </c>
      <c r="Q32" s="482">
        <f>SUM(Q33:Q34)</f>
        <v>0</v>
      </c>
      <c r="R32" s="483">
        <f t="shared" ref="R32:X32" si="21">SUM(R33:R34)</f>
        <v>0</v>
      </c>
      <c r="S32" s="484">
        <f t="shared" si="21"/>
        <v>0</v>
      </c>
      <c r="T32" s="482">
        <f t="shared" si="21"/>
        <v>0</v>
      </c>
      <c r="U32" s="482">
        <f t="shared" si="21"/>
        <v>0</v>
      </c>
      <c r="V32" s="482">
        <f t="shared" si="21"/>
        <v>0</v>
      </c>
      <c r="W32" s="482">
        <f t="shared" si="21"/>
        <v>0</v>
      </c>
      <c r="X32" s="482">
        <f t="shared" si="21"/>
        <v>0</v>
      </c>
      <c r="Y32" s="482">
        <f t="shared" ref="Y32:AV32" si="22">SUM(Y33:Y34)</f>
        <v>0</v>
      </c>
      <c r="Z32" s="482">
        <f t="shared" si="22"/>
        <v>0</v>
      </c>
      <c r="AA32" s="482">
        <f t="shared" si="22"/>
        <v>0</v>
      </c>
      <c r="AB32" s="482">
        <f t="shared" si="22"/>
        <v>0</v>
      </c>
      <c r="AC32" s="482">
        <f t="shared" si="22"/>
        <v>0</v>
      </c>
      <c r="AD32" s="483">
        <f t="shared" si="22"/>
        <v>0</v>
      </c>
      <c r="AE32" s="484">
        <f t="shared" si="22"/>
        <v>0</v>
      </c>
      <c r="AF32" s="482">
        <f t="shared" si="22"/>
        <v>0</v>
      </c>
      <c r="AG32" s="482">
        <f t="shared" si="22"/>
        <v>0</v>
      </c>
      <c r="AH32" s="482">
        <f t="shared" si="22"/>
        <v>0</v>
      </c>
      <c r="AI32" s="482">
        <f t="shared" si="22"/>
        <v>0</v>
      </c>
      <c r="AJ32" s="482">
        <f t="shared" si="22"/>
        <v>0</v>
      </c>
      <c r="AK32" s="482">
        <f t="shared" si="22"/>
        <v>0</v>
      </c>
      <c r="AL32" s="482">
        <f t="shared" si="22"/>
        <v>0</v>
      </c>
      <c r="AM32" s="482">
        <f t="shared" si="22"/>
        <v>0</v>
      </c>
      <c r="AN32" s="482">
        <f t="shared" si="22"/>
        <v>0</v>
      </c>
      <c r="AO32" s="482">
        <f t="shared" si="22"/>
        <v>0</v>
      </c>
      <c r="AP32" s="483">
        <f t="shared" si="22"/>
        <v>0</v>
      </c>
      <c r="AQ32" s="484">
        <f t="shared" si="22"/>
        <v>0</v>
      </c>
      <c r="AR32" s="482">
        <f t="shared" si="22"/>
        <v>0</v>
      </c>
      <c r="AS32" s="482">
        <f t="shared" si="22"/>
        <v>0</v>
      </c>
      <c r="AT32" s="482">
        <f t="shared" si="22"/>
        <v>0</v>
      </c>
      <c r="AU32" s="482">
        <f t="shared" si="22"/>
        <v>0</v>
      </c>
      <c r="AV32" s="482">
        <f t="shared" si="22"/>
        <v>0</v>
      </c>
      <c r="AW32" s="441">
        <f t="shared" si="7"/>
        <v>0</v>
      </c>
      <c r="AX32" s="442">
        <f t="shared" si="8"/>
        <v>0</v>
      </c>
      <c r="AY32" s="443">
        <f t="shared" si="3"/>
        <v>0</v>
      </c>
    </row>
    <row r="33" spans="1:51" s="4" customFormat="1" ht="15" hidden="1" customHeight="1" x14ac:dyDescent="0.2">
      <c r="A33" s="150"/>
      <c r="B33" s="459"/>
      <c r="C33" s="273"/>
      <c r="D33" s="273"/>
      <c r="E33" s="249"/>
      <c r="F33" s="552">
        <f>-E33+G33</f>
        <v>0</v>
      </c>
      <c r="G33" s="249">
        <v>0</v>
      </c>
      <c r="H33" s="220">
        <f t="shared" si="6"/>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7"/>
        <v>0</v>
      </c>
      <c r="AX33" s="442">
        <f t="shared" si="8"/>
        <v>0</v>
      </c>
      <c r="AY33" s="443">
        <f t="shared" si="3"/>
        <v>0</v>
      </c>
    </row>
    <row r="34" spans="1:51" s="4" customFormat="1" ht="15" hidden="1" customHeight="1" thickBot="1" x14ac:dyDescent="0.25">
      <c r="A34" s="169"/>
      <c r="B34" s="461"/>
      <c r="C34" s="274"/>
      <c r="D34" s="274"/>
      <c r="E34" s="277"/>
      <c r="F34" s="552">
        <f>-E34+G34</f>
        <v>0</v>
      </c>
      <c r="G34" s="277">
        <v>0</v>
      </c>
      <c r="H34" s="226">
        <f t="shared" si="6"/>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7"/>
        <v>0</v>
      </c>
      <c r="AX34" s="442">
        <f t="shared" si="8"/>
        <v>0</v>
      </c>
      <c r="AY34" s="443">
        <f t="shared" si="3"/>
        <v>0</v>
      </c>
    </row>
    <row r="35" spans="1:51" s="4" customFormat="1" ht="15" hidden="1" customHeight="1" x14ac:dyDescent="0.2">
      <c r="A35" s="554"/>
      <c r="B35" s="548"/>
      <c r="C35" s="450"/>
      <c r="D35" s="450"/>
      <c r="E35" s="431">
        <f t="shared" ref="E35:L35" si="23">SUM(E36:E37)</f>
        <v>0</v>
      </c>
      <c r="F35" s="574">
        <f>SUM(F36:F37)</f>
        <v>0</v>
      </c>
      <c r="G35" s="431">
        <f>SUM(G36:G37)</f>
        <v>0</v>
      </c>
      <c r="H35" s="431">
        <f t="shared" si="23"/>
        <v>0</v>
      </c>
      <c r="I35" s="550">
        <f t="shared" si="23"/>
        <v>0</v>
      </c>
      <c r="J35" s="549">
        <f>SUM(J36:J37)</f>
        <v>0</v>
      </c>
      <c r="K35" s="550">
        <f t="shared" si="23"/>
        <v>0</v>
      </c>
      <c r="L35" s="551">
        <f t="shared" si="23"/>
        <v>0</v>
      </c>
      <c r="M35" s="551"/>
      <c r="N35" s="480">
        <f>SUM(N36:N37)</f>
        <v>0</v>
      </c>
      <c r="O35" s="480">
        <f>SUM(O36:O37)</f>
        <v>0</v>
      </c>
      <c r="P35" s="481">
        <f>SUM(P36:P37)</f>
        <v>0</v>
      </c>
      <c r="Q35" s="482">
        <f>SUM(Q36:Q37)</f>
        <v>0</v>
      </c>
      <c r="R35" s="483">
        <f t="shared" ref="R35:X35" si="24">SUM(R36:R37)</f>
        <v>0</v>
      </c>
      <c r="S35" s="484">
        <f t="shared" si="24"/>
        <v>0</v>
      </c>
      <c r="T35" s="482">
        <f t="shared" si="24"/>
        <v>0</v>
      </c>
      <c r="U35" s="482">
        <f t="shared" si="24"/>
        <v>0</v>
      </c>
      <c r="V35" s="482">
        <f t="shared" si="24"/>
        <v>0</v>
      </c>
      <c r="W35" s="482">
        <f t="shared" si="24"/>
        <v>0</v>
      </c>
      <c r="X35" s="482">
        <f t="shared" si="24"/>
        <v>0</v>
      </c>
      <c r="Y35" s="482">
        <f t="shared" ref="Y35:AV35" si="25">SUM(Y36:Y37)</f>
        <v>0</v>
      </c>
      <c r="Z35" s="482">
        <f t="shared" si="25"/>
        <v>0</v>
      </c>
      <c r="AA35" s="482">
        <f t="shared" si="25"/>
        <v>0</v>
      </c>
      <c r="AB35" s="482">
        <f t="shared" si="25"/>
        <v>0</v>
      </c>
      <c r="AC35" s="482">
        <f t="shared" si="25"/>
        <v>0</v>
      </c>
      <c r="AD35" s="483">
        <f t="shared" si="25"/>
        <v>0</v>
      </c>
      <c r="AE35" s="484">
        <f t="shared" si="25"/>
        <v>0</v>
      </c>
      <c r="AF35" s="482">
        <f t="shared" si="25"/>
        <v>0</v>
      </c>
      <c r="AG35" s="482">
        <f t="shared" si="25"/>
        <v>0</v>
      </c>
      <c r="AH35" s="482">
        <f t="shared" si="25"/>
        <v>0</v>
      </c>
      <c r="AI35" s="482">
        <f t="shared" si="25"/>
        <v>0</v>
      </c>
      <c r="AJ35" s="482">
        <f t="shared" si="25"/>
        <v>0</v>
      </c>
      <c r="AK35" s="482">
        <f t="shared" si="25"/>
        <v>0</v>
      </c>
      <c r="AL35" s="482">
        <f t="shared" si="25"/>
        <v>0</v>
      </c>
      <c r="AM35" s="482">
        <f t="shared" si="25"/>
        <v>0</v>
      </c>
      <c r="AN35" s="482">
        <f t="shared" si="25"/>
        <v>0</v>
      </c>
      <c r="AO35" s="482">
        <f t="shared" si="25"/>
        <v>0</v>
      </c>
      <c r="AP35" s="483">
        <f t="shared" si="25"/>
        <v>0</v>
      </c>
      <c r="AQ35" s="484">
        <f t="shared" si="25"/>
        <v>0</v>
      </c>
      <c r="AR35" s="482">
        <f t="shared" si="25"/>
        <v>0</v>
      </c>
      <c r="AS35" s="482">
        <f t="shared" si="25"/>
        <v>0</v>
      </c>
      <c r="AT35" s="482">
        <f t="shared" si="25"/>
        <v>0</v>
      </c>
      <c r="AU35" s="482">
        <f t="shared" si="25"/>
        <v>0</v>
      </c>
      <c r="AV35" s="482">
        <f t="shared" si="25"/>
        <v>0</v>
      </c>
      <c r="AW35" s="441">
        <f t="shared" si="7"/>
        <v>0</v>
      </c>
      <c r="AX35" s="442">
        <f t="shared" si="8"/>
        <v>0</v>
      </c>
      <c r="AY35" s="443">
        <f t="shared" si="3"/>
        <v>0</v>
      </c>
    </row>
    <row r="36" spans="1:51" s="4" customFormat="1" ht="15" hidden="1" customHeight="1" x14ac:dyDescent="0.2">
      <c r="A36" s="150"/>
      <c r="B36" s="459"/>
      <c r="C36" s="273"/>
      <c r="D36" s="273"/>
      <c r="E36" s="249"/>
      <c r="F36" s="552">
        <f>-E36+G36</f>
        <v>0</v>
      </c>
      <c r="G36" s="249">
        <v>0</v>
      </c>
      <c r="H36" s="220">
        <f t="shared" si="6"/>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7"/>
        <v>0</v>
      </c>
      <c r="AX36" s="442">
        <f t="shared" si="8"/>
        <v>0</v>
      </c>
      <c r="AY36" s="443">
        <f t="shared" si="3"/>
        <v>0</v>
      </c>
    </row>
    <row r="37" spans="1:51" s="4" customFormat="1" ht="15" hidden="1" customHeight="1" thickBot="1" x14ac:dyDescent="0.25">
      <c r="A37" s="169"/>
      <c r="B37" s="461"/>
      <c r="C37" s="274"/>
      <c r="D37" s="274"/>
      <c r="E37" s="277"/>
      <c r="F37" s="552">
        <f>-E37+G37</f>
        <v>0</v>
      </c>
      <c r="G37" s="277">
        <v>0</v>
      </c>
      <c r="H37" s="226">
        <f t="shared" si="6"/>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hidden="1" customHeight="1" x14ac:dyDescent="0.2">
      <c r="A38" s="557"/>
      <c r="B38" s="548"/>
      <c r="C38" s="450"/>
      <c r="D38" s="450"/>
      <c r="E38" s="431">
        <f t="shared" ref="E38:L38" si="26">SUM(E39:E40)</f>
        <v>0</v>
      </c>
      <c r="F38" s="574">
        <f>SUM(F39:F40)</f>
        <v>0</v>
      </c>
      <c r="G38" s="431">
        <f>SUM(G39:G40)</f>
        <v>0</v>
      </c>
      <c r="H38" s="431">
        <f t="shared" si="26"/>
        <v>0</v>
      </c>
      <c r="I38" s="550">
        <f t="shared" si="26"/>
        <v>0</v>
      </c>
      <c r="J38" s="549">
        <f>SUM(J39:J40)</f>
        <v>0</v>
      </c>
      <c r="K38" s="550">
        <f t="shared" si="26"/>
        <v>0</v>
      </c>
      <c r="L38" s="551">
        <f t="shared" si="26"/>
        <v>0</v>
      </c>
      <c r="M38" s="551"/>
      <c r="N38" s="480">
        <f>SUM(N39:N40)</f>
        <v>0</v>
      </c>
      <c r="O38" s="480">
        <f>SUM(O39:O40)</f>
        <v>0</v>
      </c>
      <c r="P38" s="481">
        <f>SUM(P39:P40)</f>
        <v>0</v>
      </c>
      <c r="Q38" s="482">
        <f>SUM(Q39:Q40)</f>
        <v>0</v>
      </c>
      <c r="R38" s="483">
        <f t="shared" ref="R38:X38" si="27">SUM(R39:R40)</f>
        <v>0</v>
      </c>
      <c r="S38" s="484">
        <f t="shared" si="27"/>
        <v>0</v>
      </c>
      <c r="T38" s="482">
        <f t="shared" si="27"/>
        <v>0</v>
      </c>
      <c r="U38" s="482">
        <f t="shared" si="27"/>
        <v>0</v>
      </c>
      <c r="V38" s="482">
        <f t="shared" si="27"/>
        <v>0</v>
      </c>
      <c r="W38" s="482">
        <f t="shared" si="27"/>
        <v>0</v>
      </c>
      <c r="X38" s="482">
        <f t="shared" si="27"/>
        <v>0</v>
      </c>
      <c r="Y38" s="482">
        <f t="shared" ref="Y38:AV38" si="28">SUM(Y39:Y40)</f>
        <v>0</v>
      </c>
      <c r="Z38" s="482">
        <f t="shared" si="28"/>
        <v>0</v>
      </c>
      <c r="AA38" s="482">
        <f t="shared" si="28"/>
        <v>0</v>
      </c>
      <c r="AB38" s="482">
        <f t="shared" si="28"/>
        <v>0</v>
      </c>
      <c r="AC38" s="482">
        <f t="shared" si="28"/>
        <v>0</v>
      </c>
      <c r="AD38" s="483">
        <f t="shared" si="28"/>
        <v>0</v>
      </c>
      <c r="AE38" s="484">
        <f t="shared" si="28"/>
        <v>0</v>
      </c>
      <c r="AF38" s="482">
        <f t="shared" si="28"/>
        <v>0</v>
      </c>
      <c r="AG38" s="482">
        <f t="shared" si="28"/>
        <v>0</v>
      </c>
      <c r="AH38" s="482">
        <f t="shared" si="28"/>
        <v>0</v>
      </c>
      <c r="AI38" s="482">
        <f t="shared" si="28"/>
        <v>0</v>
      </c>
      <c r="AJ38" s="482">
        <f t="shared" si="28"/>
        <v>0</v>
      </c>
      <c r="AK38" s="482">
        <f t="shared" si="28"/>
        <v>0</v>
      </c>
      <c r="AL38" s="482">
        <f t="shared" si="28"/>
        <v>0</v>
      </c>
      <c r="AM38" s="482">
        <f t="shared" si="28"/>
        <v>0</v>
      </c>
      <c r="AN38" s="482">
        <f t="shared" si="28"/>
        <v>0</v>
      </c>
      <c r="AO38" s="482">
        <f t="shared" si="28"/>
        <v>0</v>
      </c>
      <c r="AP38" s="483">
        <f t="shared" si="28"/>
        <v>0</v>
      </c>
      <c r="AQ38" s="484">
        <f t="shared" si="28"/>
        <v>0</v>
      </c>
      <c r="AR38" s="482">
        <f t="shared" si="28"/>
        <v>0</v>
      </c>
      <c r="AS38" s="482">
        <f t="shared" si="28"/>
        <v>0</v>
      </c>
      <c r="AT38" s="482">
        <f t="shared" si="28"/>
        <v>0</v>
      </c>
      <c r="AU38" s="482">
        <f t="shared" si="28"/>
        <v>0</v>
      </c>
      <c r="AV38" s="482">
        <f t="shared" si="28"/>
        <v>0</v>
      </c>
      <c r="AW38" s="441">
        <f t="shared" si="7"/>
        <v>0</v>
      </c>
      <c r="AX38" s="442">
        <f t="shared" si="8"/>
        <v>0</v>
      </c>
      <c r="AY38" s="443">
        <f t="shared" si="3"/>
        <v>0</v>
      </c>
    </row>
    <row r="39" spans="1:51" s="4" customFormat="1" ht="15" hidden="1" customHeight="1" x14ac:dyDescent="0.2">
      <c r="A39" s="151"/>
      <c r="B39" s="463"/>
      <c r="C39" s="273"/>
      <c r="D39" s="273"/>
      <c r="E39" s="249"/>
      <c r="F39" s="552">
        <f>-E39+G39</f>
        <v>0</v>
      </c>
      <c r="G39" s="249">
        <v>0</v>
      </c>
      <c r="H39" s="220">
        <f t="shared" si="6"/>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hidden="1" customHeight="1" thickBot="1" x14ac:dyDescent="0.25">
      <c r="A40" s="169"/>
      <c r="B40" s="461"/>
      <c r="C40" s="274"/>
      <c r="D40" s="274"/>
      <c r="E40" s="277"/>
      <c r="F40" s="552">
        <f>-E40+G40</f>
        <v>0</v>
      </c>
      <c r="G40" s="277">
        <v>0</v>
      </c>
      <c r="H40" s="226">
        <f t="shared" si="6"/>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hidden="1" customHeight="1" x14ac:dyDescent="0.2">
      <c r="A41" s="557"/>
      <c r="B41" s="576"/>
      <c r="C41" s="450"/>
      <c r="D41" s="450"/>
      <c r="E41" s="431">
        <f t="shared" ref="E41:L41" si="29">SUM(E42:E43)</f>
        <v>0</v>
      </c>
      <c r="F41" s="574">
        <f t="shared" si="29"/>
        <v>0</v>
      </c>
      <c r="G41" s="431">
        <f t="shared" si="29"/>
        <v>0</v>
      </c>
      <c r="H41" s="431">
        <f t="shared" si="29"/>
        <v>0</v>
      </c>
      <c r="I41" s="550">
        <f t="shared" si="29"/>
        <v>0</v>
      </c>
      <c r="J41" s="549">
        <f t="shared" si="29"/>
        <v>0</v>
      </c>
      <c r="K41" s="550">
        <f t="shared" si="29"/>
        <v>0</v>
      </c>
      <c r="L41" s="551">
        <f t="shared" si="29"/>
        <v>0</v>
      </c>
      <c r="M41" s="551"/>
      <c r="N41" s="480"/>
      <c r="O41" s="220"/>
      <c r="P41" s="481">
        <f>SUM(P42:P43)</f>
        <v>0</v>
      </c>
      <c r="Q41" s="482">
        <f>SUM(Q42:Q43)</f>
        <v>0</v>
      </c>
      <c r="R41" s="483">
        <f t="shared" ref="R41:X41" si="30">SUM(R42:R43)</f>
        <v>0</v>
      </c>
      <c r="S41" s="484">
        <f t="shared" si="30"/>
        <v>0</v>
      </c>
      <c r="T41" s="482">
        <f t="shared" si="30"/>
        <v>0</v>
      </c>
      <c r="U41" s="482">
        <f t="shared" si="30"/>
        <v>0</v>
      </c>
      <c r="V41" s="482">
        <f t="shared" si="30"/>
        <v>0</v>
      </c>
      <c r="W41" s="482">
        <f t="shared" si="30"/>
        <v>0</v>
      </c>
      <c r="X41" s="482">
        <f t="shared" si="30"/>
        <v>0</v>
      </c>
      <c r="Y41" s="482">
        <f t="shared" ref="Y41:AV41" si="31">SUM(Y42:Y43)</f>
        <v>0</v>
      </c>
      <c r="Z41" s="482">
        <f t="shared" si="31"/>
        <v>0</v>
      </c>
      <c r="AA41" s="482">
        <f t="shared" si="31"/>
        <v>0</v>
      </c>
      <c r="AB41" s="482">
        <f t="shared" si="31"/>
        <v>0</v>
      </c>
      <c r="AC41" s="482">
        <f t="shared" si="31"/>
        <v>0</v>
      </c>
      <c r="AD41" s="483">
        <f t="shared" si="31"/>
        <v>0</v>
      </c>
      <c r="AE41" s="484">
        <f t="shared" si="31"/>
        <v>0</v>
      </c>
      <c r="AF41" s="482">
        <f t="shared" si="31"/>
        <v>0</v>
      </c>
      <c r="AG41" s="482">
        <f t="shared" si="31"/>
        <v>0</v>
      </c>
      <c r="AH41" s="482">
        <f t="shared" si="31"/>
        <v>0</v>
      </c>
      <c r="AI41" s="482">
        <f t="shared" si="31"/>
        <v>0</v>
      </c>
      <c r="AJ41" s="482">
        <f t="shared" si="31"/>
        <v>0</v>
      </c>
      <c r="AK41" s="482">
        <f t="shared" si="31"/>
        <v>0</v>
      </c>
      <c r="AL41" s="482">
        <f t="shared" si="31"/>
        <v>0</v>
      </c>
      <c r="AM41" s="482">
        <f t="shared" si="31"/>
        <v>0</v>
      </c>
      <c r="AN41" s="482">
        <f t="shared" si="31"/>
        <v>0</v>
      </c>
      <c r="AO41" s="482">
        <f t="shared" si="31"/>
        <v>0</v>
      </c>
      <c r="AP41" s="483">
        <f t="shared" si="31"/>
        <v>0</v>
      </c>
      <c r="AQ41" s="484">
        <f t="shared" si="31"/>
        <v>0</v>
      </c>
      <c r="AR41" s="482">
        <f t="shared" si="31"/>
        <v>0</v>
      </c>
      <c r="AS41" s="482">
        <f t="shared" si="31"/>
        <v>0</v>
      </c>
      <c r="AT41" s="482">
        <f t="shared" si="31"/>
        <v>0</v>
      </c>
      <c r="AU41" s="482">
        <f t="shared" si="31"/>
        <v>0</v>
      </c>
      <c r="AV41" s="482">
        <f t="shared" si="31"/>
        <v>0</v>
      </c>
      <c r="AW41" s="441">
        <f t="shared" si="7"/>
        <v>0</v>
      </c>
      <c r="AX41" s="442">
        <f t="shared" si="8"/>
        <v>0</v>
      </c>
      <c r="AY41" s="443">
        <f t="shared" si="3"/>
        <v>0</v>
      </c>
    </row>
    <row r="42" spans="1:51" s="4" customFormat="1" ht="15" hidden="1" customHeight="1" x14ac:dyDescent="0.2">
      <c r="A42" s="151"/>
      <c r="B42" s="463"/>
      <c r="C42" s="273"/>
      <c r="D42" s="273"/>
      <c r="E42" s="249"/>
      <c r="F42" s="552">
        <f>-E42+G42</f>
        <v>0</v>
      </c>
      <c r="G42" s="249">
        <v>0</v>
      </c>
      <c r="H42" s="220">
        <f t="shared" si="6"/>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hidden="1" customHeight="1" thickBot="1" x14ac:dyDescent="0.25">
      <c r="A43" s="169"/>
      <c r="B43" s="461"/>
      <c r="C43" s="274"/>
      <c r="D43" s="274"/>
      <c r="E43" s="277"/>
      <c r="F43" s="552">
        <f>-E43+G43</f>
        <v>0</v>
      </c>
      <c r="G43" s="277">
        <v>0</v>
      </c>
      <c r="H43" s="226">
        <f t="shared" si="6"/>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hidden="1" customHeight="1" x14ac:dyDescent="0.2">
      <c r="A44" s="557"/>
      <c r="B44" s="463"/>
      <c r="C44" s="450"/>
      <c r="D44" s="450"/>
      <c r="E44" s="431">
        <f t="shared" ref="E44:L44" si="32">SUM(E45:E46)</f>
        <v>0</v>
      </c>
      <c r="F44" s="574">
        <f t="shared" si="32"/>
        <v>0</v>
      </c>
      <c r="G44" s="431">
        <f t="shared" si="32"/>
        <v>0</v>
      </c>
      <c r="H44" s="431">
        <f t="shared" si="32"/>
        <v>0</v>
      </c>
      <c r="I44" s="550">
        <f t="shared" si="32"/>
        <v>0</v>
      </c>
      <c r="J44" s="549">
        <f t="shared" si="32"/>
        <v>0</v>
      </c>
      <c r="K44" s="550">
        <f t="shared" si="32"/>
        <v>0</v>
      </c>
      <c r="L44" s="551">
        <f t="shared" si="32"/>
        <v>0</v>
      </c>
      <c r="M44" s="551"/>
      <c r="N44" s="604">
        <f>SUM(N45:N46)</f>
        <v>0</v>
      </c>
      <c r="O44" s="480">
        <f>SUM(O45:O46)</f>
        <v>0</v>
      </c>
      <c r="P44" s="481">
        <f>SUM(P45:P46)</f>
        <v>0</v>
      </c>
      <c r="Q44" s="482">
        <f>SUM(Q45:Q46)</f>
        <v>0</v>
      </c>
      <c r="R44" s="483">
        <f t="shared" ref="R44:X44" si="33">SUM(R45:R46)</f>
        <v>0</v>
      </c>
      <c r="S44" s="484">
        <f t="shared" si="33"/>
        <v>0</v>
      </c>
      <c r="T44" s="482">
        <f t="shared" si="33"/>
        <v>0</v>
      </c>
      <c r="U44" s="482">
        <f t="shared" si="33"/>
        <v>0</v>
      </c>
      <c r="V44" s="482">
        <f t="shared" si="33"/>
        <v>0</v>
      </c>
      <c r="W44" s="482">
        <f t="shared" si="33"/>
        <v>0</v>
      </c>
      <c r="X44" s="482">
        <f t="shared" si="33"/>
        <v>0</v>
      </c>
      <c r="Y44" s="482">
        <f t="shared" ref="Y44:AV44" si="34">SUM(Y45:Y46)</f>
        <v>0</v>
      </c>
      <c r="Z44" s="482">
        <f t="shared" si="34"/>
        <v>0</v>
      </c>
      <c r="AA44" s="482">
        <f t="shared" si="34"/>
        <v>0</v>
      </c>
      <c r="AB44" s="482">
        <f t="shared" si="34"/>
        <v>0</v>
      </c>
      <c r="AC44" s="482">
        <f t="shared" si="34"/>
        <v>0</v>
      </c>
      <c r="AD44" s="483">
        <f t="shared" si="34"/>
        <v>0</v>
      </c>
      <c r="AE44" s="484">
        <f t="shared" si="34"/>
        <v>0</v>
      </c>
      <c r="AF44" s="482">
        <f t="shared" si="34"/>
        <v>0</v>
      </c>
      <c r="AG44" s="482">
        <f t="shared" si="34"/>
        <v>0</v>
      </c>
      <c r="AH44" s="482">
        <f t="shared" si="34"/>
        <v>0</v>
      </c>
      <c r="AI44" s="482">
        <f t="shared" si="34"/>
        <v>0</v>
      </c>
      <c r="AJ44" s="482">
        <f t="shared" si="34"/>
        <v>0</v>
      </c>
      <c r="AK44" s="482">
        <f t="shared" si="34"/>
        <v>0</v>
      </c>
      <c r="AL44" s="482">
        <f t="shared" si="34"/>
        <v>0</v>
      </c>
      <c r="AM44" s="482">
        <f t="shared" si="34"/>
        <v>0</v>
      </c>
      <c r="AN44" s="482">
        <f t="shared" si="34"/>
        <v>0</v>
      </c>
      <c r="AO44" s="482">
        <f t="shared" si="34"/>
        <v>0</v>
      </c>
      <c r="AP44" s="483">
        <f t="shared" si="34"/>
        <v>0</v>
      </c>
      <c r="AQ44" s="484">
        <f t="shared" si="34"/>
        <v>0</v>
      </c>
      <c r="AR44" s="482">
        <f t="shared" si="34"/>
        <v>0</v>
      </c>
      <c r="AS44" s="482">
        <f t="shared" si="34"/>
        <v>0</v>
      </c>
      <c r="AT44" s="482">
        <f t="shared" si="34"/>
        <v>0</v>
      </c>
      <c r="AU44" s="482">
        <f t="shared" si="34"/>
        <v>0</v>
      </c>
      <c r="AV44" s="482">
        <f t="shared" si="34"/>
        <v>0</v>
      </c>
      <c r="AW44" s="441">
        <f t="shared" si="7"/>
        <v>0</v>
      </c>
      <c r="AX44" s="442">
        <f t="shared" si="8"/>
        <v>0</v>
      </c>
      <c r="AY44" s="443">
        <f t="shared" si="3"/>
        <v>0</v>
      </c>
    </row>
    <row r="45" spans="1:51" s="4" customFormat="1" ht="15" hidden="1" customHeight="1" x14ac:dyDescent="0.2">
      <c r="A45" s="151"/>
      <c r="B45" s="463"/>
      <c r="C45" s="273"/>
      <c r="D45" s="273"/>
      <c r="E45" s="249"/>
      <c r="F45" s="552">
        <f>-E45+G45</f>
        <v>0</v>
      </c>
      <c r="G45" s="249">
        <v>0</v>
      </c>
      <c r="H45" s="220">
        <f t="shared" si="6"/>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hidden="1" customHeight="1" thickBot="1" x14ac:dyDescent="0.25">
      <c r="A46" s="169"/>
      <c r="B46" s="461"/>
      <c r="C46" s="274"/>
      <c r="D46" s="274"/>
      <c r="E46" s="277"/>
      <c r="F46" s="552">
        <f>-E46+G46</f>
        <v>0</v>
      </c>
      <c r="G46" s="277">
        <v>0</v>
      </c>
      <c r="H46" s="226">
        <f t="shared" si="6"/>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hidden="1" customHeight="1" x14ac:dyDescent="0.2">
      <c r="A47" s="557"/>
      <c r="B47" s="576"/>
      <c r="C47" s="450"/>
      <c r="D47" s="450"/>
      <c r="E47" s="431">
        <f t="shared" ref="E47:L47" si="35">SUM(E48:E49)</f>
        <v>0</v>
      </c>
      <c r="F47" s="574">
        <f t="shared" si="35"/>
        <v>0</v>
      </c>
      <c r="G47" s="431">
        <f t="shared" si="35"/>
        <v>0</v>
      </c>
      <c r="H47" s="431">
        <f t="shared" si="35"/>
        <v>0</v>
      </c>
      <c r="I47" s="550">
        <f t="shared" si="35"/>
        <v>0</v>
      </c>
      <c r="J47" s="549">
        <f t="shared" si="35"/>
        <v>0</v>
      </c>
      <c r="K47" s="550">
        <f t="shared" si="35"/>
        <v>0</v>
      </c>
      <c r="L47" s="551">
        <f t="shared" si="35"/>
        <v>0</v>
      </c>
      <c r="M47" s="551"/>
      <c r="N47" s="480"/>
      <c r="O47" s="220"/>
      <c r="P47" s="481">
        <f>SUM(P48:P49)</f>
        <v>0</v>
      </c>
      <c r="Q47" s="482">
        <f>SUM(Q48:Q49)</f>
        <v>0</v>
      </c>
      <c r="R47" s="483">
        <f t="shared" ref="R47:X47" si="36">SUM(R48:R49)</f>
        <v>0</v>
      </c>
      <c r="S47" s="484">
        <f t="shared" si="36"/>
        <v>0</v>
      </c>
      <c r="T47" s="482">
        <f t="shared" si="36"/>
        <v>0</v>
      </c>
      <c r="U47" s="482">
        <f t="shared" si="36"/>
        <v>0</v>
      </c>
      <c r="V47" s="482">
        <f t="shared" si="36"/>
        <v>0</v>
      </c>
      <c r="W47" s="482">
        <f t="shared" si="36"/>
        <v>0</v>
      </c>
      <c r="X47" s="482">
        <f t="shared" si="36"/>
        <v>0</v>
      </c>
      <c r="Y47" s="482">
        <f t="shared" ref="Y47:AV47" si="37">SUM(Y48:Y49)</f>
        <v>0</v>
      </c>
      <c r="Z47" s="482">
        <f t="shared" si="37"/>
        <v>0</v>
      </c>
      <c r="AA47" s="482">
        <f t="shared" si="37"/>
        <v>0</v>
      </c>
      <c r="AB47" s="482">
        <f t="shared" si="37"/>
        <v>0</v>
      </c>
      <c r="AC47" s="482">
        <f t="shared" si="37"/>
        <v>0</v>
      </c>
      <c r="AD47" s="483">
        <f t="shared" si="37"/>
        <v>0</v>
      </c>
      <c r="AE47" s="484">
        <f t="shared" si="37"/>
        <v>0</v>
      </c>
      <c r="AF47" s="482">
        <f t="shared" si="37"/>
        <v>0</v>
      </c>
      <c r="AG47" s="482">
        <f t="shared" si="37"/>
        <v>0</v>
      </c>
      <c r="AH47" s="482">
        <f t="shared" si="37"/>
        <v>0</v>
      </c>
      <c r="AI47" s="482">
        <f t="shared" si="37"/>
        <v>0</v>
      </c>
      <c r="AJ47" s="482">
        <f t="shared" si="37"/>
        <v>0</v>
      </c>
      <c r="AK47" s="482">
        <f t="shared" si="37"/>
        <v>0</v>
      </c>
      <c r="AL47" s="482">
        <f t="shared" si="37"/>
        <v>0</v>
      </c>
      <c r="AM47" s="482">
        <f t="shared" si="37"/>
        <v>0</v>
      </c>
      <c r="AN47" s="482">
        <f t="shared" si="37"/>
        <v>0</v>
      </c>
      <c r="AO47" s="482">
        <f t="shared" si="37"/>
        <v>0</v>
      </c>
      <c r="AP47" s="483">
        <f t="shared" si="37"/>
        <v>0</v>
      </c>
      <c r="AQ47" s="484">
        <f t="shared" si="37"/>
        <v>0</v>
      </c>
      <c r="AR47" s="482">
        <f t="shared" si="37"/>
        <v>0</v>
      </c>
      <c r="AS47" s="482">
        <f t="shared" si="37"/>
        <v>0</v>
      </c>
      <c r="AT47" s="482">
        <f t="shared" si="37"/>
        <v>0</v>
      </c>
      <c r="AU47" s="482">
        <f t="shared" si="37"/>
        <v>0</v>
      </c>
      <c r="AV47" s="482">
        <f t="shared" si="37"/>
        <v>0</v>
      </c>
      <c r="AW47" s="441">
        <f t="shared" si="7"/>
        <v>0</v>
      </c>
      <c r="AX47" s="442">
        <f t="shared" si="8"/>
        <v>0</v>
      </c>
      <c r="AY47" s="443">
        <f t="shared" si="3"/>
        <v>0</v>
      </c>
    </row>
    <row r="48" spans="1:51" s="4" customFormat="1" ht="15" hidden="1" customHeight="1" x14ac:dyDescent="0.2">
      <c r="A48" s="151"/>
      <c r="B48" s="463"/>
      <c r="C48" s="273"/>
      <c r="D48" s="273"/>
      <c r="E48" s="249"/>
      <c r="F48" s="552">
        <f>-E48+G48</f>
        <v>0</v>
      </c>
      <c r="G48" s="249">
        <v>0</v>
      </c>
      <c r="H48" s="220">
        <f t="shared" si="6"/>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hidden="1" customHeight="1" thickBot="1" x14ac:dyDescent="0.25">
      <c r="A49" s="169"/>
      <c r="B49" s="461"/>
      <c r="C49" s="274"/>
      <c r="D49" s="274"/>
      <c r="E49" s="277"/>
      <c r="F49" s="552">
        <f>-E49+G49</f>
        <v>0</v>
      </c>
      <c r="G49" s="277">
        <v>0</v>
      </c>
      <c r="H49" s="226">
        <f t="shared" si="6"/>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7"/>
        <v>0</v>
      </c>
      <c r="AX49" s="442">
        <f t="shared" si="8"/>
        <v>0</v>
      </c>
      <c r="AY49" s="443">
        <f t="shared" si="3"/>
        <v>0</v>
      </c>
    </row>
    <row r="50" spans="1:51" s="4" customFormat="1" ht="15" hidden="1" customHeight="1" x14ac:dyDescent="0.2">
      <c r="A50" s="557"/>
      <c r="B50" s="576"/>
      <c r="C50" s="450"/>
      <c r="D50" s="450"/>
      <c r="E50" s="431">
        <f t="shared" ref="E50:L50" si="38">SUM(E51:E52)</f>
        <v>0</v>
      </c>
      <c r="F50" s="574">
        <f t="shared" si="38"/>
        <v>0</v>
      </c>
      <c r="G50" s="431">
        <f t="shared" si="38"/>
        <v>0</v>
      </c>
      <c r="H50" s="431">
        <f t="shared" si="38"/>
        <v>0</v>
      </c>
      <c r="I50" s="550">
        <f t="shared" si="38"/>
        <v>0</v>
      </c>
      <c r="J50" s="549">
        <f t="shared" si="38"/>
        <v>0</v>
      </c>
      <c r="K50" s="550">
        <f t="shared" si="38"/>
        <v>0</v>
      </c>
      <c r="L50" s="551">
        <f t="shared" si="38"/>
        <v>0</v>
      </c>
      <c r="M50" s="551"/>
      <c r="N50" s="604">
        <f>SUM(N51:N52)</f>
        <v>0</v>
      </c>
      <c r="O50" s="480">
        <f>SUM(O51:O52)</f>
        <v>0</v>
      </c>
      <c r="P50" s="481">
        <f>SUM(P51:P52)</f>
        <v>0</v>
      </c>
      <c r="Q50" s="482">
        <f>SUM(Q51:Q52)</f>
        <v>0</v>
      </c>
      <c r="R50" s="483">
        <f t="shared" ref="R50:X50" si="39">SUM(R51:R52)</f>
        <v>0</v>
      </c>
      <c r="S50" s="484">
        <f t="shared" si="39"/>
        <v>0</v>
      </c>
      <c r="T50" s="482">
        <f t="shared" si="39"/>
        <v>0</v>
      </c>
      <c r="U50" s="482">
        <f t="shared" si="39"/>
        <v>0</v>
      </c>
      <c r="V50" s="482">
        <f t="shared" si="39"/>
        <v>0</v>
      </c>
      <c r="W50" s="482">
        <f t="shared" si="39"/>
        <v>0</v>
      </c>
      <c r="X50" s="482">
        <f t="shared" si="39"/>
        <v>0</v>
      </c>
      <c r="Y50" s="482">
        <f t="shared" ref="Y50:AV50" si="40">SUM(Y51:Y52)</f>
        <v>0</v>
      </c>
      <c r="Z50" s="482">
        <f t="shared" si="40"/>
        <v>0</v>
      </c>
      <c r="AA50" s="482">
        <f t="shared" si="40"/>
        <v>0</v>
      </c>
      <c r="AB50" s="482">
        <f t="shared" si="40"/>
        <v>0</v>
      </c>
      <c r="AC50" s="482">
        <f t="shared" si="40"/>
        <v>0</v>
      </c>
      <c r="AD50" s="483">
        <f t="shared" si="40"/>
        <v>0</v>
      </c>
      <c r="AE50" s="484">
        <f t="shared" si="40"/>
        <v>0</v>
      </c>
      <c r="AF50" s="482">
        <f t="shared" si="40"/>
        <v>0</v>
      </c>
      <c r="AG50" s="482">
        <f t="shared" si="40"/>
        <v>0</v>
      </c>
      <c r="AH50" s="482">
        <f t="shared" si="40"/>
        <v>0</v>
      </c>
      <c r="AI50" s="482">
        <f t="shared" si="40"/>
        <v>0</v>
      </c>
      <c r="AJ50" s="482">
        <f t="shared" si="40"/>
        <v>0</v>
      </c>
      <c r="AK50" s="482">
        <f t="shared" si="40"/>
        <v>0</v>
      </c>
      <c r="AL50" s="482">
        <f t="shared" si="40"/>
        <v>0</v>
      </c>
      <c r="AM50" s="482">
        <f t="shared" si="40"/>
        <v>0</v>
      </c>
      <c r="AN50" s="482">
        <f t="shared" si="40"/>
        <v>0</v>
      </c>
      <c r="AO50" s="482">
        <f t="shared" si="40"/>
        <v>0</v>
      </c>
      <c r="AP50" s="483">
        <f t="shared" si="40"/>
        <v>0</v>
      </c>
      <c r="AQ50" s="484">
        <f t="shared" si="40"/>
        <v>0</v>
      </c>
      <c r="AR50" s="482">
        <f t="shared" si="40"/>
        <v>0</v>
      </c>
      <c r="AS50" s="482">
        <f t="shared" si="40"/>
        <v>0</v>
      </c>
      <c r="AT50" s="482">
        <f t="shared" si="40"/>
        <v>0</v>
      </c>
      <c r="AU50" s="482">
        <f t="shared" si="40"/>
        <v>0</v>
      </c>
      <c r="AV50" s="482">
        <f t="shared" si="40"/>
        <v>0</v>
      </c>
      <c r="AW50" s="441">
        <f t="shared" si="7"/>
        <v>0</v>
      </c>
      <c r="AX50" s="442">
        <f t="shared" si="8"/>
        <v>0</v>
      </c>
      <c r="AY50" s="443">
        <f t="shared" si="3"/>
        <v>0</v>
      </c>
    </row>
    <row r="51" spans="1:51" s="4" customFormat="1" ht="15" hidden="1" customHeight="1" x14ac:dyDescent="0.2">
      <c r="A51" s="150"/>
      <c r="B51" s="459"/>
      <c r="C51" s="273"/>
      <c r="D51" s="273"/>
      <c r="E51" s="249"/>
      <c r="F51" s="552">
        <f>-E51+G51</f>
        <v>0</v>
      </c>
      <c r="G51" s="249">
        <v>0</v>
      </c>
      <c r="H51" s="220">
        <f t="shared" si="6"/>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7"/>
        <v>0</v>
      </c>
      <c r="AX51" s="442">
        <f t="shared" si="8"/>
        <v>0</v>
      </c>
      <c r="AY51" s="443">
        <f t="shared" si="3"/>
        <v>0</v>
      </c>
    </row>
    <row r="52" spans="1:51" s="4" customFormat="1" ht="15" hidden="1" customHeight="1" thickBot="1" x14ac:dyDescent="0.25">
      <c r="A52" s="169"/>
      <c r="B52" s="461"/>
      <c r="C52" s="274"/>
      <c r="D52" s="274"/>
      <c r="E52" s="277"/>
      <c r="F52" s="552">
        <f>-E52+G52</f>
        <v>0</v>
      </c>
      <c r="G52" s="277">
        <v>0</v>
      </c>
      <c r="H52" s="226">
        <f t="shared" si="6"/>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7"/>
      <c r="B53" s="576"/>
      <c r="C53" s="450"/>
      <c r="D53" s="450"/>
      <c r="E53" s="431">
        <f t="shared" ref="E53:L53" si="41">SUM(E54:E55)</f>
        <v>0</v>
      </c>
      <c r="F53" s="574">
        <f t="shared" si="41"/>
        <v>0</v>
      </c>
      <c r="G53" s="431">
        <f t="shared" si="41"/>
        <v>0</v>
      </c>
      <c r="H53" s="431">
        <f t="shared" si="41"/>
        <v>0</v>
      </c>
      <c r="I53" s="550">
        <f t="shared" si="41"/>
        <v>0</v>
      </c>
      <c r="J53" s="549">
        <f t="shared" si="41"/>
        <v>0</v>
      </c>
      <c r="K53" s="550">
        <f t="shared" si="41"/>
        <v>0</v>
      </c>
      <c r="L53" s="551">
        <f t="shared" si="41"/>
        <v>0</v>
      </c>
      <c r="M53" s="551"/>
      <c r="N53" s="480">
        <f>SUM(N54:N55)</f>
        <v>0</v>
      </c>
      <c r="O53" s="480">
        <f>SUM(O54:O55)</f>
        <v>0</v>
      </c>
      <c r="P53" s="481">
        <f>SUM(P54:P55)</f>
        <v>0</v>
      </c>
      <c r="Q53" s="482">
        <f>SUM(Q54:Q55)</f>
        <v>0</v>
      </c>
      <c r="R53" s="483">
        <f t="shared" ref="R53:X53" si="42">SUM(R54:R55)</f>
        <v>0</v>
      </c>
      <c r="S53" s="484">
        <f t="shared" si="42"/>
        <v>0</v>
      </c>
      <c r="T53" s="482">
        <f t="shared" si="42"/>
        <v>0</v>
      </c>
      <c r="U53" s="482">
        <f t="shared" si="42"/>
        <v>0</v>
      </c>
      <c r="V53" s="482">
        <f t="shared" si="42"/>
        <v>0</v>
      </c>
      <c r="W53" s="482">
        <f t="shared" si="42"/>
        <v>0</v>
      </c>
      <c r="X53" s="482">
        <f t="shared" si="42"/>
        <v>0</v>
      </c>
      <c r="Y53" s="482">
        <f t="shared" ref="Y53:AV53" si="43">SUM(Y54:Y55)</f>
        <v>0</v>
      </c>
      <c r="Z53" s="482">
        <f t="shared" si="43"/>
        <v>0</v>
      </c>
      <c r="AA53" s="482">
        <f t="shared" si="43"/>
        <v>0</v>
      </c>
      <c r="AB53" s="482">
        <f t="shared" si="43"/>
        <v>0</v>
      </c>
      <c r="AC53" s="482">
        <f t="shared" si="43"/>
        <v>0</v>
      </c>
      <c r="AD53" s="483">
        <f t="shared" si="43"/>
        <v>0</v>
      </c>
      <c r="AE53" s="484">
        <f t="shared" si="43"/>
        <v>0</v>
      </c>
      <c r="AF53" s="482">
        <f t="shared" si="43"/>
        <v>0</v>
      </c>
      <c r="AG53" s="482">
        <f t="shared" si="43"/>
        <v>0</v>
      </c>
      <c r="AH53" s="482">
        <f t="shared" si="43"/>
        <v>0</v>
      </c>
      <c r="AI53" s="482">
        <f t="shared" si="43"/>
        <v>0</v>
      </c>
      <c r="AJ53" s="482">
        <f t="shared" si="43"/>
        <v>0</v>
      </c>
      <c r="AK53" s="482">
        <f t="shared" si="43"/>
        <v>0</v>
      </c>
      <c r="AL53" s="482">
        <f t="shared" si="43"/>
        <v>0</v>
      </c>
      <c r="AM53" s="482">
        <f t="shared" si="43"/>
        <v>0</v>
      </c>
      <c r="AN53" s="482">
        <f t="shared" si="43"/>
        <v>0</v>
      </c>
      <c r="AO53" s="482">
        <f t="shared" si="43"/>
        <v>0</v>
      </c>
      <c r="AP53" s="483">
        <f t="shared" si="43"/>
        <v>0</v>
      </c>
      <c r="AQ53" s="484">
        <f t="shared" si="43"/>
        <v>0</v>
      </c>
      <c r="AR53" s="482">
        <f t="shared" si="43"/>
        <v>0</v>
      </c>
      <c r="AS53" s="482">
        <f t="shared" si="43"/>
        <v>0</v>
      </c>
      <c r="AT53" s="482">
        <f t="shared" si="43"/>
        <v>0</v>
      </c>
      <c r="AU53" s="482">
        <f t="shared" si="43"/>
        <v>0</v>
      </c>
      <c r="AV53" s="482">
        <f t="shared" si="43"/>
        <v>0</v>
      </c>
      <c r="AW53" s="441">
        <f t="shared" si="7"/>
        <v>0</v>
      </c>
      <c r="AX53" s="442">
        <f t="shared" si="8"/>
        <v>0</v>
      </c>
      <c r="AY53" s="443">
        <f t="shared" si="3"/>
        <v>0</v>
      </c>
    </row>
    <row r="54" spans="1:51" s="4" customFormat="1" ht="15" hidden="1" customHeight="1" x14ac:dyDescent="0.2">
      <c r="A54" s="150"/>
      <c r="B54" s="459"/>
      <c r="C54" s="273"/>
      <c r="D54" s="273"/>
      <c r="E54" s="249"/>
      <c r="F54" s="552">
        <f>-E54+G54</f>
        <v>0</v>
      </c>
      <c r="G54" s="249">
        <v>0</v>
      </c>
      <c r="H54" s="220">
        <f t="shared" si="6"/>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-E55+G55</f>
        <v>0</v>
      </c>
      <c r="G55" s="277">
        <v>0</v>
      </c>
      <c r="H55" s="226">
        <f t="shared" si="6"/>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7"/>
      <c r="B56" s="576"/>
      <c r="C56" s="450"/>
      <c r="D56" s="450"/>
      <c r="E56" s="431">
        <f t="shared" ref="E56:L56" si="44">SUM(E57:E58)</f>
        <v>0</v>
      </c>
      <c r="F56" s="574">
        <f t="shared" si="44"/>
        <v>0</v>
      </c>
      <c r="G56" s="431">
        <f t="shared" si="44"/>
        <v>0</v>
      </c>
      <c r="H56" s="431">
        <f t="shared" si="44"/>
        <v>0</v>
      </c>
      <c r="I56" s="550">
        <f t="shared" si="44"/>
        <v>0</v>
      </c>
      <c r="J56" s="549">
        <f t="shared" si="44"/>
        <v>0</v>
      </c>
      <c r="K56" s="550">
        <f t="shared" si="44"/>
        <v>0</v>
      </c>
      <c r="L56" s="551">
        <f t="shared" si="44"/>
        <v>0</v>
      </c>
      <c r="M56" s="551"/>
      <c r="N56" s="480">
        <f>SUM(N57:N58)</f>
        <v>0</v>
      </c>
      <c r="O56" s="480">
        <f>SUM(O57:O58)</f>
        <v>0</v>
      </c>
      <c r="P56" s="481">
        <f>SUM(P57:P58)</f>
        <v>0</v>
      </c>
      <c r="Q56" s="482">
        <f>SUM(Q57:Q58)</f>
        <v>0</v>
      </c>
      <c r="R56" s="483">
        <f t="shared" ref="R56:X56" si="45">SUM(R57:R58)</f>
        <v>0</v>
      </c>
      <c r="S56" s="484">
        <f t="shared" si="45"/>
        <v>0</v>
      </c>
      <c r="T56" s="482">
        <f t="shared" si="45"/>
        <v>0</v>
      </c>
      <c r="U56" s="482">
        <f t="shared" si="45"/>
        <v>0</v>
      </c>
      <c r="V56" s="482">
        <f t="shared" si="45"/>
        <v>0</v>
      </c>
      <c r="W56" s="482">
        <f t="shared" si="45"/>
        <v>0</v>
      </c>
      <c r="X56" s="482">
        <f t="shared" si="45"/>
        <v>0</v>
      </c>
      <c r="Y56" s="482">
        <f t="shared" ref="Y56:AV56" si="46">SUM(Y57:Y58)</f>
        <v>0</v>
      </c>
      <c r="Z56" s="482">
        <f t="shared" si="46"/>
        <v>0</v>
      </c>
      <c r="AA56" s="482">
        <f t="shared" si="46"/>
        <v>0</v>
      </c>
      <c r="AB56" s="482">
        <f t="shared" si="46"/>
        <v>0</v>
      </c>
      <c r="AC56" s="482">
        <f t="shared" si="46"/>
        <v>0</v>
      </c>
      <c r="AD56" s="483">
        <f t="shared" si="46"/>
        <v>0</v>
      </c>
      <c r="AE56" s="484">
        <f t="shared" si="46"/>
        <v>0</v>
      </c>
      <c r="AF56" s="482">
        <f t="shared" si="46"/>
        <v>0</v>
      </c>
      <c r="AG56" s="482">
        <f t="shared" si="46"/>
        <v>0</v>
      </c>
      <c r="AH56" s="482">
        <f t="shared" si="46"/>
        <v>0</v>
      </c>
      <c r="AI56" s="482">
        <f t="shared" si="46"/>
        <v>0</v>
      </c>
      <c r="AJ56" s="482">
        <f t="shared" si="46"/>
        <v>0</v>
      </c>
      <c r="AK56" s="482">
        <f t="shared" si="46"/>
        <v>0</v>
      </c>
      <c r="AL56" s="482">
        <f t="shared" si="46"/>
        <v>0</v>
      </c>
      <c r="AM56" s="482">
        <f t="shared" si="46"/>
        <v>0</v>
      </c>
      <c r="AN56" s="482">
        <f t="shared" si="46"/>
        <v>0</v>
      </c>
      <c r="AO56" s="482">
        <f t="shared" si="46"/>
        <v>0</v>
      </c>
      <c r="AP56" s="483">
        <f t="shared" si="46"/>
        <v>0</v>
      </c>
      <c r="AQ56" s="484">
        <f t="shared" si="46"/>
        <v>0</v>
      </c>
      <c r="AR56" s="482">
        <f t="shared" si="46"/>
        <v>0</v>
      </c>
      <c r="AS56" s="482">
        <f t="shared" si="46"/>
        <v>0</v>
      </c>
      <c r="AT56" s="482">
        <f t="shared" si="46"/>
        <v>0</v>
      </c>
      <c r="AU56" s="482">
        <f t="shared" si="46"/>
        <v>0</v>
      </c>
      <c r="AV56" s="482">
        <f t="shared" si="46"/>
        <v>0</v>
      </c>
      <c r="AW56" s="441">
        <f t="shared" si="7"/>
        <v>0</v>
      </c>
      <c r="AX56" s="442">
        <f t="shared" si="8"/>
        <v>0</v>
      </c>
      <c r="AY56" s="443">
        <f t="shared" ref="AY56:AY63" si="47">+G56-AX56</f>
        <v>0</v>
      </c>
    </row>
    <row r="57" spans="1:51" s="4" customFormat="1" ht="15" hidden="1" customHeight="1" x14ac:dyDescent="0.2">
      <c r="A57" s="150"/>
      <c r="B57" s="459"/>
      <c r="C57" s="273"/>
      <c r="D57" s="273"/>
      <c r="E57" s="249"/>
      <c r="F57" s="552">
        <f>-E57+G57</f>
        <v>0</v>
      </c>
      <c r="G57" s="249">
        <v>0</v>
      </c>
      <c r="H57" s="220">
        <f t="shared" si="6"/>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47"/>
        <v>0</v>
      </c>
    </row>
    <row r="58" spans="1:51" s="4" customFormat="1" ht="15" hidden="1" customHeight="1" thickBot="1" x14ac:dyDescent="0.25">
      <c r="A58" s="170"/>
      <c r="B58" s="460"/>
      <c r="C58" s="274"/>
      <c r="D58" s="274"/>
      <c r="E58" s="277"/>
      <c r="F58" s="552">
        <f>-E58+G58</f>
        <v>0</v>
      </c>
      <c r="G58" s="277">
        <v>0</v>
      </c>
      <c r="H58" s="226">
        <f t="shared" si="6"/>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48">SUM(P58:AV58)</f>
        <v>0</v>
      </c>
      <c r="AX58" s="442">
        <f t="shared" ref="AX58:AX63" si="49">+AW58+N58</f>
        <v>0</v>
      </c>
      <c r="AY58" s="443">
        <f t="shared" si="47"/>
        <v>0</v>
      </c>
    </row>
    <row r="59" spans="1:51" s="4" customFormat="1" ht="15" hidden="1" customHeight="1" x14ac:dyDescent="0.2">
      <c r="A59" s="558"/>
      <c r="B59" s="577"/>
      <c r="C59" s="578"/>
      <c r="D59" s="453"/>
      <c r="E59" s="431">
        <f t="shared" ref="E59:L59" si="50">SUM(E60:E61)</f>
        <v>0</v>
      </c>
      <c r="F59" s="574">
        <f t="shared" si="50"/>
        <v>0</v>
      </c>
      <c r="G59" s="431">
        <f t="shared" si="50"/>
        <v>0</v>
      </c>
      <c r="H59" s="431">
        <f t="shared" si="50"/>
        <v>0</v>
      </c>
      <c r="I59" s="550">
        <f t="shared" si="50"/>
        <v>0</v>
      </c>
      <c r="J59" s="549">
        <f t="shared" si="50"/>
        <v>0</v>
      </c>
      <c r="K59" s="550">
        <f t="shared" si="50"/>
        <v>0</v>
      </c>
      <c r="L59" s="551">
        <f t="shared" si="50"/>
        <v>0</v>
      </c>
      <c r="M59" s="551"/>
      <c r="N59" s="480">
        <f>SUM(N60:N61)</f>
        <v>0</v>
      </c>
      <c r="O59" s="480">
        <f>SUM(O60:O61)</f>
        <v>0</v>
      </c>
      <c r="P59" s="481">
        <f>SUM(P60:P61)</f>
        <v>0</v>
      </c>
      <c r="Q59" s="482">
        <f>SUM(Q60:Q61)</f>
        <v>0</v>
      </c>
      <c r="R59" s="483">
        <f t="shared" ref="R59:X59" si="51">SUM(R60:R61)</f>
        <v>0</v>
      </c>
      <c r="S59" s="484">
        <f t="shared" si="51"/>
        <v>0</v>
      </c>
      <c r="T59" s="482">
        <f t="shared" si="51"/>
        <v>0</v>
      </c>
      <c r="U59" s="482">
        <f t="shared" si="51"/>
        <v>0</v>
      </c>
      <c r="V59" s="482">
        <f t="shared" si="51"/>
        <v>0</v>
      </c>
      <c r="W59" s="482">
        <f t="shared" si="51"/>
        <v>0</v>
      </c>
      <c r="X59" s="482">
        <f t="shared" si="51"/>
        <v>0</v>
      </c>
      <c r="Y59" s="482">
        <f t="shared" ref="Y59:AV59" si="52">SUM(Y60:Y61)</f>
        <v>0</v>
      </c>
      <c r="Z59" s="482">
        <f t="shared" si="52"/>
        <v>0</v>
      </c>
      <c r="AA59" s="482">
        <f t="shared" si="52"/>
        <v>0</v>
      </c>
      <c r="AB59" s="482">
        <f t="shared" si="52"/>
        <v>0</v>
      </c>
      <c r="AC59" s="482">
        <f t="shared" si="52"/>
        <v>0</v>
      </c>
      <c r="AD59" s="483">
        <f t="shared" si="52"/>
        <v>0</v>
      </c>
      <c r="AE59" s="484">
        <f t="shared" si="52"/>
        <v>0</v>
      </c>
      <c r="AF59" s="482">
        <f t="shared" si="52"/>
        <v>0</v>
      </c>
      <c r="AG59" s="482">
        <f t="shared" si="52"/>
        <v>0</v>
      </c>
      <c r="AH59" s="482">
        <f t="shared" si="52"/>
        <v>0</v>
      </c>
      <c r="AI59" s="482">
        <f t="shared" si="52"/>
        <v>0</v>
      </c>
      <c r="AJ59" s="482">
        <f t="shared" si="52"/>
        <v>0</v>
      </c>
      <c r="AK59" s="482">
        <f t="shared" si="52"/>
        <v>0</v>
      </c>
      <c r="AL59" s="482">
        <f t="shared" si="52"/>
        <v>0</v>
      </c>
      <c r="AM59" s="482">
        <f t="shared" si="52"/>
        <v>0</v>
      </c>
      <c r="AN59" s="482">
        <f t="shared" si="52"/>
        <v>0</v>
      </c>
      <c r="AO59" s="482">
        <f t="shared" si="52"/>
        <v>0</v>
      </c>
      <c r="AP59" s="483">
        <f t="shared" si="52"/>
        <v>0</v>
      </c>
      <c r="AQ59" s="484">
        <f t="shared" si="52"/>
        <v>0</v>
      </c>
      <c r="AR59" s="482">
        <f t="shared" si="52"/>
        <v>0</v>
      </c>
      <c r="AS59" s="482">
        <f t="shared" si="52"/>
        <v>0</v>
      </c>
      <c r="AT59" s="482">
        <f t="shared" si="52"/>
        <v>0</v>
      </c>
      <c r="AU59" s="482">
        <f t="shared" si="52"/>
        <v>0</v>
      </c>
      <c r="AV59" s="482">
        <f t="shared" si="52"/>
        <v>0</v>
      </c>
      <c r="AW59" s="441">
        <f t="shared" si="48"/>
        <v>0</v>
      </c>
      <c r="AX59" s="442">
        <f t="shared" si="49"/>
        <v>0</v>
      </c>
      <c r="AY59" s="443">
        <f t="shared" si="47"/>
        <v>0</v>
      </c>
    </row>
    <row r="60" spans="1:51" s="4" customFormat="1" ht="15" hidden="1" customHeight="1" x14ac:dyDescent="0.2">
      <c r="A60" s="174"/>
      <c r="B60" s="465"/>
      <c r="C60" s="275"/>
      <c r="D60" s="275"/>
      <c r="E60" s="249"/>
      <c r="F60" s="552">
        <f>-E60+G60</f>
        <v>0</v>
      </c>
      <c r="G60" s="249">
        <v>0</v>
      </c>
      <c r="H60" s="220">
        <f t="shared" si="6"/>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48"/>
        <v>0</v>
      </c>
      <c r="AX60" s="442">
        <f t="shared" si="49"/>
        <v>0</v>
      </c>
      <c r="AY60" s="443">
        <f t="shared" si="47"/>
        <v>0</v>
      </c>
    </row>
    <row r="61" spans="1:51" s="4" customFormat="1" ht="15" hidden="1" customHeight="1" thickBot="1" x14ac:dyDescent="0.25">
      <c r="A61" s="179"/>
      <c r="B61" s="460"/>
      <c r="C61" s="276"/>
      <c r="D61" s="276"/>
      <c r="E61" s="277"/>
      <c r="F61" s="560">
        <f>-E61+G61</f>
        <v>0</v>
      </c>
      <c r="G61" s="277">
        <v>0</v>
      </c>
      <c r="H61" s="226">
        <f t="shared" si="6"/>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48"/>
        <v>0</v>
      </c>
      <c r="AX61" s="442">
        <f t="shared" si="49"/>
        <v>0</v>
      </c>
      <c r="AY61" s="443">
        <f t="shared" si="4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48"/>
        <v>0</v>
      </c>
      <c r="AX62" s="442">
        <f t="shared" si="49"/>
        <v>0</v>
      </c>
      <c r="AY62" s="443">
        <f t="shared" si="47"/>
        <v>0</v>
      </c>
    </row>
    <row r="63" spans="1:51" s="565" customFormat="1" ht="22.5" customHeight="1" thickBot="1" x14ac:dyDescent="0.3">
      <c r="A63" s="175"/>
      <c r="B63" s="175"/>
      <c r="C63" s="176"/>
      <c r="D63" s="17"/>
      <c r="E63" s="240">
        <f t="shared" ref="E63:L63" si="53">SUM(E8,E17,E26,E32,E35,E38,E41,E44,E47,E50,E53,E56,E59)</f>
        <v>0</v>
      </c>
      <c r="F63" s="328">
        <f t="shared" si="53"/>
        <v>0</v>
      </c>
      <c r="G63" s="240">
        <f t="shared" si="53"/>
        <v>0</v>
      </c>
      <c r="H63" s="240">
        <f t="shared" si="53"/>
        <v>0</v>
      </c>
      <c r="I63" s="241">
        <f t="shared" si="53"/>
        <v>0</v>
      </c>
      <c r="J63" s="328">
        <f>SUM(J8,J17,J26,J32,J35,J38,J41,J44,J47,J50,J53,J56,J59)</f>
        <v>0</v>
      </c>
      <c r="K63" s="241">
        <f t="shared" si="53"/>
        <v>0</v>
      </c>
      <c r="L63" s="241">
        <f t="shared" si="53"/>
        <v>0</v>
      </c>
      <c r="M63" s="241"/>
      <c r="N63" s="240">
        <f t="shared" ref="N63:AC63" si="54">SUM(N8,N17,N26,N32,N35,N38,N41,N44,N47,N50,N53,N56,N59)</f>
        <v>0</v>
      </c>
      <c r="O63" s="240">
        <f>SUM(O8,O17,O26,O32,O35,O38,O41,O44,O47,O50,O53,O56,O59)</f>
        <v>0</v>
      </c>
      <c r="P63" s="240">
        <f t="shared" si="54"/>
        <v>0</v>
      </c>
      <c r="Q63" s="240">
        <f t="shared" si="54"/>
        <v>0</v>
      </c>
      <c r="R63" s="405">
        <f t="shared" si="54"/>
        <v>0</v>
      </c>
      <c r="S63" s="397">
        <f t="shared" si="54"/>
        <v>0</v>
      </c>
      <c r="T63" s="240">
        <f t="shared" si="54"/>
        <v>0</v>
      </c>
      <c r="U63" s="240">
        <f t="shared" si="54"/>
        <v>0</v>
      </c>
      <c r="V63" s="240">
        <f t="shared" si="54"/>
        <v>0</v>
      </c>
      <c r="W63" s="240">
        <f t="shared" si="54"/>
        <v>0</v>
      </c>
      <c r="X63" s="240">
        <f t="shared" si="54"/>
        <v>0</v>
      </c>
      <c r="Y63" s="240">
        <f t="shared" si="54"/>
        <v>0</v>
      </c>
      <c r="Z63" s="240">
        <f t="shared" si="54"/>
        <v>0</v>
      </c>
      <c r="AA63" s="240">
        <f t="shared" si="54"/>
        <v>0</v>
      </c>
      <c r="AB63" s="240">
        <f t="shared" si="54"/>
        <v>0</v>
      </c>
      <c r="AC63" s="240">
        <f t="shared" si="54"/>
        <v>0</v>
      </c>
      <c r="AD63" s="405">
        <f t="shared" ref="AD63:AV63" si="55">SUM(AD8,AD17,AD26,AD32,AD35,AD38,AD41,AD44,AD47,AD50,AD53,AD56,AD59)</f>
        <v>0</v>
      </c>
      <c r="AE63" s="397">
        <f t="shared" si="55"/>
        <v>0</v>
      </c>
      <c r="AF63" s="240">
        <f t="shared" si="55"/>
        <v>0</v>
      </c>
      <c r="AG63" s="240">
        <f t="shared" si="55"/>
        <v>0</v>
      </c>
      <c r="AH63" s="240">
        <f t="shared" si="55"/>
        <v>0</v>
      </c>
      <c r="AI63" s="240">
        <f t="shared" si="55"/>
        <v>0</v>
      </c>
      <c r="AJ63" s="240">
        <f t="shared" si="55"/>
        <v>0</v>
      </c>
      <c r="AK63" s="240">
        <f t="shared" si="55"/>
        <v>0</v>
      </c>
      <c r="AL63" s="240">
        <f t="shared" si="55"/>
        <v>0</v>
      </c>
      <c r="AM63" s="240">
        <f t="shared" si="55"/>
        <v>0</v>
      </c>
      <c r="AN63" s="240">
        <f t="shared" si="55"/>
        <v>0</v>
      </c>
      <c r="AO63" s="240">
        <f t="shared" si="55"/>
        <v>0</v>
      </c>
      <c r="AP63" s="405">
        <f t="shared" si="55"/>
        <v>0</v>
      </c>
      <c r="AQ63" s="397">
        <f t="shared" si="55"/>
        <v>0</v>
      </c>
      <c r="AR63" s="240">
        <f t="shared" si="55"/>
        <v>0</v>
      </c>
      <c r="AS63" s="240">
        <f t="shared" si="55"/>
        <v>0</v>
      </c>
      <c r="AT63" s="240">
        <f t="shared" si="55"/>
        <v>0</v>
      </c>
      <c r="AU63" s="240">
        <f t="shared" si="55"/>
        <v>0</v>
      </c>
      <c r="AV63" s="240">
        <f t="shared" si="55"/>
        <v>0</v>
      </c>
      <c r="AW63" s="240">
        <f t="shared" si="48"/>
        <v>0</v>
      </c>
      <c r="AX63" s="240">
        <f t="shared" si="49"/>
        <v>0</v>
      </c>
      <c r="AY63" s="445">
        <f t="shared" si="47"/>
        <v>0</v>
      </c>
    </row>
    <row r="64" spans="1:51" hidden="1" x14ac:dyDescent="0.25">
      <c r="A64" s="447"/>
      <c r="B64" s="447"/>
      <c r="C64" s="447"/>
      <c r="D64" s="447"/>
      <c r="E64" s="853"/>
      <c r="F64" s="853"/>
      <c r="G64" s="853"/>
      <c r="H64" s="853"/>
      <c r="I64" s="854"/>
      <c r="J64" s="855"/>
      <c r="K64" s="855"/>
      <c r="L64" s="855"/>
      <c r="M64" s="856"/>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56">+N63*0.2</f>
        <v>0</v>
      </c>
      <c r="O67" s="490">
        <f>+O63*0.2</f>
        <v>0</v>
      </c>
      <c r="P67" s="490">
        <f t="shared" si="56"/>
        <v>0</v>
      </c>
      <c r="Q67" s="490">
        <f t="shared" si="56"/>
        <v>0</v>
      </c>
      <c r="R67" s="490">
        <f t="shared" si="56"/>
        <v>0</v>
      </c>
      <c r="S67" s="490">
        <f t="shared" si="56"/>
        <v>0</v>
      </c>
      <c r="T67" s="490">
        <f t="shared" si="56"/>
        <v>0</v>
      </c>
      <c r="U67" s="490">
        <f t="shared" si="56"/>
        <v>0</v>
      </c>
      <c r="V67" s="490">
        <f t="shared" si="56"/>
        <v>0</v>
      </c>
      <c r="W67" s="490">
        <f t="shared" si="56"/>
        <v>0</v>
      </c>
      <c r="X67" s="490">
        <f t="shared" si="56"/>
        <v>0</v>
      </c>
      <c r="Y67" s="490">
        <f t="shared" si="56"/>
        <v>0</v>
      </c>
      <c r="Z67" s="490">
        <f t="shared" si="56"/>
        <v>0</v>
      </c>
      <c r="AA67" s="490">
        <f t="shared" si="56"/>
        <v>0</v>
      </c>
      <c r="AB67" s="490">
        <f t="shared" si="56"/>
        <v>0</v>
      </c>
      <c r="AC67" s="490">
        <f t="shared" si="56"/>
        <v>0</v>
      </c>
      <c r="AD67" s="490">
        <f t="shared" ref="AD67:AV67" si="57">+AD63*0.2</f>
        <v>0</v>
      </c>
      <c r="AE67" s="490">
        <f t="shared" si="57"/>
        <v>0</v>
      </c>
      <c r="AF67" s="490">
        <f t="shared" si="57"/>
        <v>0</v>
      </c>
      <c r="AG67" s="490">
        <f t="shared" si="57"/>
        <v>0</v>
      </c>
      <c r="AH67" s="490">
        <f t="shared" si="57"/>
        <v>0</v>
      </c>
      <c r="AI67" s="490">
        <f t="shared" si="57"/>
        <v>0</v>
      </c>
      <c r="AJ67" s="490">
        <f t="shared" si="57"/>
        <v>0</v>
      </c>
      <c r="AK67" s="490">
        <f t="shared" si="57"/>
        <v>0</v>
      </c>
      <c r="AL67" s="490">
        <f t="shared" si="57"/>
        <v>0</v>
      </c>
      <c r="AM67" s="490">
        <f t="shared" si="57"/>
        <v>0</v>
      </c>
      <c r="AN67" s="490">
        <f t="shared" si="57"/>
        <v>0</v>
      </c>
      <c r="AO67" s="490">
        <f t="shared" si="57"/>
        <v>0</v>
      </c>
      <c r="AP67" s="490">
        <f t="shared" si="57"/>
        <v>0</v>
      </c>
      <c r="AQ67" s="490">
        <f t="shared" si="57"/>
        <v>0</v>
      </c>
      <c r="AR67" s="490">
        <f t="shared" si="57"/>
        <v>0</v>
      </c>
      <c r="AS67" s="490">
        <f t="shared" si="57"/>
        <v>0</v>
      </c>
      <c r="AT67" s="490">
        <f t="shared" si="57"/>
        <v>0</v>
      </c>
      <c r="AU67" s="490">
        <f t="shared" si="57"/>
        <v>0</v>
      </c>
      <c r="AV67" s="490">
        <f t="shared" si="57"/>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58">SUM(N63:N67)</f>
        <v>0</v>
      </c>
      <c r="O68" s="490">
        <f>SUM(O63:O67)</f>
        <v>0</v>
      </c>
      <c r="P68" s="490">
        <f t="shared" si="58"/>
        <v>0</v>
      </c>
      <c r="Q68" s="490">
        <f t="shared" si="58"/>
        <v>0</v>
      </c>
      <c r="R68" s="490">
        <f t="shared" si="58"/>
        <v>0</v>
      </c>
      <c r="S68" s="490">
        <f t="shared" si="58"/>
        <v>0</v>
      </c>
      <c r="T68" s="490">
        <f t="shared" si="58"/>
        <v>0</v>
      </c>
      <c r="U68" s="490">
        <f t="shared" si="58"/>
        <v>0</v>
      </c>
      <c r="V68" s="490">
        <f t="shared" si="58"/>
        <v>0</v>
      </c>
      <c r="W68" s="490">
        <f t="shared" si="58"/>
        <v>0</v>
      </c>
      <c r="X68" s="490">
        <f t="shared" si="58"/>
        <v>0</v>
      </c>
      <c r="Y68" s="490">
        <f t="shared" si="58"/>
        <v>0</v>
      </c>
      <c r="Z68" s="490">
        <f t="shared" si="58"/>
        <v>0</v>
      </c>
      <c r="AA68" s="490">
        <f t="shared" si="58"/>
        <v>0</v>
      </c>
      <c r="AB68" s="490">
        <f t="shared" si="58"/>
        <v>0</v>
      </c>
      <c r="AC68" s="490">
        <f t="shared" si="58"/>
        <v>0</v>
      </c>
      <c r="AD68" s="490">
        <f t="shared" ref="AD68:AV68" si="59">SUM(AD63:AD67)</f>
        <v>0</v>
      </c>
      <c r="AE68" s="490">
        <f t="shared" si="59"/>
        <v>0</v>
      </c>
      <c r="AF68" s="490">
        <f t="shared" si="59"/>
        <v>0</v>
      </c>
      <c r="AG68" s="490">
        <f t="shared" si="59"/>
        <v>0</v>
      </c>
      <c r="AH68" s="490">
        <f t="shared" si="59"/>
        <v>0</v>
      </c>
      <c r="AI68" s="490">
        <f t="shared" si="59"/>
        <v>0</v>
      </c>
      <c r="AJ68" s="490">
        <f t="shared" si="59"/>
        <v>0</v>
      </c>
      <c r="AK68" s="490">
        <f t="shared" si="59"/>
        <v>0</v>
      </c>
      <c r="AL68" s="490">
        <f t="shared" si="59"/>
        <v>0</v>
      </c>
      <c r="AM68" s="490">
        <f t="shared" si="59"/>
        <v>0</v>
      </c>
      <c r="AN68" s="490">
        <f t="shared" si="59"/>
        <v>0</v>
      </c>
      <c r="AO68" s="490">
        <f t="shared" si="59"/>
        <v>0</v>
      </c>
      <c r="AP68" s="490">
        <f t="shared" si="59"/>
        <v>0</v>
      </c>
      <c r="AQ68" s="490">
        <f t="shared" si="59"/>
        <v>0</v>
      </c>
      <c r="AR68" s="490">
        <f t="shared" si="59"/>
        <v>0</v>
      </c>
      <c r="AS68" s="490">
        <f t="shared" si="59"/>
        <v>0</v>
      </c>
      <c r="AT68" s="490">
        <f t="shared" si="59"/>
        <v>0</v>
      </c>
      <c r="AU68" s="490">
        <f t="shared" si="59"/>
        <v>0</v>
      </c>
      <c r="AV68" s="490">
        <f t="shared" si="59"/>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IF(G70&gt;E70,"Budget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IF(AY70&lt;0,"Actual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ZK105.K237.Analysis code</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SUM(AD9:AD23)</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2" si="3">+G8-AX8</f>
        <v>0</v>
      </c>
    </row>
    <row r="9" spans="1:52" s="4" customFormat="1" ht="15" customHeight="1" x14ac:dyDescent="0.2">
      <c r="A9" s="339"/>
      <c r="B9" s="468"/>
      <c r="C9" s="340"/>
      <c r="D9" s="351"/>
      <c r="E9" s="249"/>
      <c r="F9" s="370">
        <f t="shared" ref="F9:F23" si="4">-E9+G9</f>
        <v>0</v>
      </c>
      <c r="G9" s="249"/>
      <c r="H9" s="572">
        <f>SUM(N9:AV9)</f>
        <v>0</v>
      </c>
      <c r="I9" s="221"/>
      <c r="J9" s="370">
        <f t="shared" ref="J9:J23" si="5">-I9+K9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si="4"/>
        <v>0</v>
      </c>
      <c r="G10" s="256"/>
      <c r="H10" s="572">
        <f t="shared" ref="H10:H68" si="6">SUM(N10:AV10)</f>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7">SUM(P10:AV10)</f>
        <v>0</v>
      </c>
      <c r="AX10" s="442">
        <f t="shared" ref="AX10:AX64" si="8">+AW10+N10</f>
        <v>0</v>
      </c>
      <c r="AY10" s="443">
        <f t="shared" si="3"/>
        <v>0</v>
      </c>
    </row>
    <row r="11" spans="1:52" s="4" customFormat="1" ht="15" customHeight="1" x14ac:dyDescent="0.2">
      <c r="A11" s="339"/>
      <c r="B11" s="468"/>
      <c r="C11" s="340"/>
      <c r="D11" s="351"/>
      <c r="E11" s="256"/>
      <c r="F11" s="370">
        <f t="shared" si="4"/>
        <v>0</v>
      </c>
      <c r="G11" s="256"/>
      <c r="H11" s="572">
        <f t="shared" si="6"/>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c r="C12" s="340"/>
      <c r="D12" s="351"/>
      <c r="E12" s="256"/>
      <c r="F12" s="370">
        <f t="shared" si="4"/>
        <v>0</v>
      </c>
      <c r="G12" s="256"/>
      <c r="H12" s="572">
        <f t="shared" si="6"/>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6"/>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6"/>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6"/>
        <v>0</v>
      </c>
      <c r="I15" s="224"/>
      <c r="J15" s="370">
        <f t="shared" si="5"/>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thickBot="1" x14ac:dyDescent="0.25">
      <c r="A16" s="150"/>
      <c r="B16" s="459"/>
      <c r="C16" s="262"/>
      <c r="D16" s="373"/>
      <c r="E16" s="256"/>
      <c r="F16" s="370">
        <f t="shared" si="4"/>
        <v>0</v>
      </c>
      <c r="G16" s="256"/>
      <c r="H16" s="572">
        <f t="shared" si="6"/>
        <v>0</v>
      </c>
      <c r="I16" s="224"/>
      <c r="J16" s="370">
        <f t="shared" si="5"/>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thickBot="1" x14ac:dyDescent="0.25">
      <c r="A17" s="150"/>
      <c r="B17" s="459"/>
      <c r="C17" s="262"/>
      <c r="D17" s="373"/>
      <c r="E17" s="256"/>
      <c r="F17" s="370">
        <f t="shared" si="4"/>
        <v>0</v>
      </c>
      <c r="G17" s="256"/>
      <c r="H17" s="572">
        <f t="shared" si="6"/>
        <v>0</v>
      </c>
      <c r="I17" s="224"/>
      <c r="J17" s="370">
        <f t="shared" si="5"/>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6"/>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6"/>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6"/>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6"/>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59" t="str">
        <f>+B8</f>
        <v>ZK105.K237.Analysis code</v>
      </c>
      <c r="C22" s="262"/>
      <c r="D22" s="373"/>
      <c r="E22" s="256"/>
      <c r="F22" s="370">
        <f t="shared" si="4"/>
        <v>0</v>
      </c>
      <c r="G22" s="256"/>
      <c r="H22" s="572">
        <f t="shared" si="6"/>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 t="shared" si="4"/>
        <v>0</v>
      </c>
      <c r="G23" s="277"/>
      <c r="H23" s="579">
        <f t="shared" si="6"/>
        <v>0</v>
      </c>
      <c r="I23" s="227"/>
      <c r="J23" s="370">
        <f t="shared" si="5"/>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138</v>
      </c>
      <c r="B24" s="458" t="str">
        <f>+LEFT($E$5,5)&amp;"."&amp;A24&amp;"."&amp;$E$3</f>
        <v>ZK105.K238.Analysis code</v>
      </c>
      <c r="C24" s="343" t="s">
        <v>139</v>
      </c>
      <c r="D24" s="343"/>
      <c r="E24" s="229">
        <f t="shared" ref="E24:L24" si="9">SUM(E25:E32)</f>
        <v>0</v>
      </c>
      <c r="F24" s="433">
        <f t="shared" si="9"/>
        <v>0</v>
      </c>
      <c r="G24" s="229">
        <f t="shared" si="9"/>
        <v>0</v>
      </c>
      <c r="H24" s="229">
        <f t="shared" si="9"/>
        <v>0</v>
      </c>
      <c r="I24" s="203">
        <f t="shared" si="9"/>
        <v>0</v>
      </c>
      <c r="J24" s="321">
        <f t="shared" si="9"/>
        <v>0</v>
      </c>
      <c r="K24" s="203">
        <f t="shared" si="9"/>
        <v>0</v>
      </c>
      <c r="L24" s="219">
        <f t="shared" si="9"/>
        <v>0</v>
      </c>
      <c r="M24" s="219"/>
      <c r="N24" s="198">
        <f>SUM(N25:N32)</f>
        <v>0</v>
      </c>
      <c r="O24" s="198">
        <f>SUM(O25:O32)</f>
        <v>0</v>
      </c>
      <c r="P24" s="265">
        <f>SUM(P25:P32)</f>
        <v>0</v>
      </c>
      <c r="Q24" s="269">
        <f>SUM(Q25:Q32)</f>
        <v>0</v>
      </c>
      <c r="R24" s="401">
        <f t="shared" ref="R24:X24" si="10">SUM(R25:R32)</f>
        <v>0</v>
      </c>
      <c r="S24" s="411">
        <f t="shared" si="10"/>
        <v>0</v>
      </c>
      <c r="T24" s="269">
        <f t="shared" si="10"/>
        <v>0</v>
      </c>
      <c r="U24" s="269">
        <f t="shared" si="10"/>
        <v>0</v>
      </c>
      <c r="V24" s="269">
        <f t="shared" si="10"/>
        <v>0</v>
      </c>
      <c r="W24" s="269">
        <f t="shared" si="10"/>
        <v>0</v>
      </c>
      <c r="X24" s="269">
        <f t="shared" si="10"/>
        <v>0</v>
      </c>
      <c r="Y24" s="269">
        <f t="shared" ref="Y24:AV24" si="11">SUM(Y25:Y32)</f>
        <v>0</v>
      </c>
      <c r="Z24" s="269">
        <f t="shared" si="11"/>
        <v>0</v>
      </c>
      <c r="AA24" s="269">
        <f t="shared" si="11"/>
        <v>0</v>
      </c>
      <c r="AB24" s="269">
        <f t="shared" si="11"/>
        <v>0</v>
      </c>
      <c r="AC24" s="269">
        <f t="shared" si="11"/>
        <v>0</v>
      </c>
      <c r="AD24" s="401">
        <f t="shared" si="11"/>
        <v>0</v>
      </c>
      <c r="AE24" s="411">
        <f t="shared" si="11"/>
        <v>0</v>
      </c>
      <c r="AF24" s="269">
        <f t="shared" si="11"/>
        <v>0</v>
      </c>
      <c r="AG24" s="269">
        <f t="shared" si="11"/>
        <v>0</v>
      </c>
      <c r="AH24" s="269">
        <f t="shared" si="11"/>
        <v>0</v>
      </c>
      <c r="AI24" s="269">
        <f t="shared" si="11"/>
        <v>0</v>
      </c>
      <c r="AJ24" s="269">
        <f t="shared" si="11"/>
        <v>0</v>
      </c>
      <c r="AK24" s="269">
        <f t="shared" si="11"/>
        <v>0</v>
      </c>
      <c r="AL24" s="269">
        <f t="shared" si="11"/>
        <v>0</v>
      </c>
      <c r="AM24" s="269">
        <f t="shared" si="11"/>
        <v>0</v>
      </c>
      <c r="AN24" s="269">
        <f t="shared" si="11"/>
        <v>0</v>
      </c>
      <c r="AO24" s="269">
        <f t="shared" si="11"/>
        <v>0</v>
      </c>
      <c r="AP24" s="401">
        <f t="shared" si="11"/>
        <v>0</v>
      </c>
      <c r="AQ24" s="411">
        <f t="shared" si="11"/>
        <v>0</v>
      </c>
      <c r="AR24" s="269">
        <f t="shared" si="11"/>
        <v>0</v>
      </c>
      <c r="AS24" s="269">
        <f t="shared" si="11"/>
        <v>0</v>
      </c>
      <c r="AT24" s="269">
        <f t="shared" si="11"/>
        <v>0</v>
      </c>
      <c r="AU24" s="269">
        <f t="shared" si="11"/>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68" si="12">-E25+G25</f>
        <v>0</v>
      </c>
      <c r="G25" s="249">
        <v>0</v>
      </c>
      <c r="H25" s="572">
        <f t="shared" si="6"/>
        <v>0</v>
      </c>
      <c r="I25" s="231"/>
      <c r="J25" s="370">
        <f t="shared" ref="J25:J68" si="13">-I25+K25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12"/>
        <v>0</v>
      </c>
      <c r="G26" s="249">
        <v>0</v>
      </c>
      <c r="H26" s="572">
        <f t="shared" si="6"/>
        <v>0</v>
      </c>
      <c r="I26" s="231"/>
      <c r="J26" s="370">
        <f t="shared" si="1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2"/>
        <v>0</v>
      </c>
      <c r="G27" s="249">
        <v>0</v>
      </c>
      <c r="H27" s="572">
        <f t="shared" si="6"/>
        <v>0</v>
      </c>
      <c r="I27" s="231"/>
      <c r="J27" s="370">
        <f t="shared" si="1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2"/>
        <v>0</v>
      </c>
      <c r="G28" s="249">
        <v>0</v>
      </c>
      <c r="H28" s="572">
        <f t="shared" si="6"/>
        <v>0</v>
      </c>
      <c r="I28" s="231"/>
      <c r="J28" s="370">
        <f t="shared" si="1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2"/>
        <v>0</v>
      </c>
      <c r="G30" s="249">
        <v>0</v>
      </c>
      <c r="H30" s="572">
        <f t="shared" si="6"/>
        <v>0</v>
      </c>
      <c r="I30" s="231"/>
      <c r="J30" s="370">
        <f t="shared" si="1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ZK105.K238.Analysis code</v>
      </c>
      <c r="C31" s="340"/>
      <c r="D31" s="346"/>
      <c r="E31" s="249"/>
      <c r="F31" s="370">
        <f t="shared" si="12"/>
        <v>0</v>
      </c>
      <c r="G31" s="249">
        <v>0</v>
      </c>
      <c r="H31" s="572">
        <f t="shared" si="6"/>
        <v>0</v>
      </c>
      <c r="I31" s="231"/>
      <c r="J31" s="370">
        <f t="shared" si="13"/>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2"/>
        <v>0</v>
      </c>
      <c r="G32" s="277">
        <v>0</v>
      </c>
      <c r="H32" s="579">
        <f t="shared" si="6"/>
        <v>0</v>
      </c>
      <c r="I32" s="227"/>
      <c r="J32" s="370">
        <f t="shared" si="13"/>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7"/>
        <v>0</v>
      </c>
      <c r="AX32" s="442">
        <f t="shared" si="8"/>
        <v>0</v>
      </c>
      <c r="AY32" s="443">
        <f t="shared" si="3"/>
        <v>0</v>
      </c>
    </row>
    <row r="33" spans="1:51" s="4" customFormat="1" ht="15" customHeight="1" x14ac:dyDescent="0.2">
      <c r="A33" s="196" t="s">
        <v>140</v>
      </c>
      <c r="B33" s="458" t="str">
        <f>+LEFT($E$5,5)&amp;"."&amp;A33&amp;"."&amp;$E$3</f>
        <v>ZK105.K239.Analysis code</v>
      </c>
      <c r="C33" s="343" t="s">
        <v>141</v>
      </c>
      <c r="D33" s="343"/>
      <c r="E33" s="206">
        <f t="shared" ref="E33:L33" si="14">SUM(E34:E37)</f>
        <v>0</v>
      </c>
      <c r="F33" s="321">
        <f t="shared" si="14"/>
        <v>0</v>
      </c>
      <c r="G33" s="206">
        <f t="shared" si="14"/>
        <v>0</v>
      </c>
      <c r="H33" s="206">
        <f t="shared" si="14"/>
        <v>0</v>
      </c>
      <c r="I33" s="206">
        <f t="shared" si="14"/>
        <v>0</v>
      </c>
      <c r="J33" s="321">
        <f t="shared" si="14"/>
        <v>0</v>
      </c>
      <c r="K33" s="206">
        <f t="shared" si="14"/>
        <v>0</v>
      </c>
      <c r="L33" s="206">
        <f t="shared" si="14"/>
        <v>0</v>
      </c>
      <c r="M33" s="206"/>
      <c r="N33" s="229">
        <f>SUM(N34:N37)</f>
        <v>0</v>
      </c>
      <c r="O33" s="229">
        <f>SUM(O34:O37)</f>
        <v>0</v>
      </c>
      <c r="P33" s="265">
        <f>SUM(P34:P37)</f>
        <v>0</v>
      </c>
      <c r="Q33" s="269">
        <f>SUM(Q34:Q37)</f>
        <v>0</v>
      </c>
      <c r="R33" s="401">
        <f t="shared" ref="R33:X33" si="15">SUM(R34:R37)</f>
        <v>0</v>
      </c>
      <c r="S33" s="411">
        <f t="shared" si="15"/>
        <v>0</v>
      </c>
      <c r="T33" s="269">
        <f t="shared" si="15"/>
        <v>0</v>
      </c>
      <c r="U33" s="269">
        <f t="shared" si="15"/>
        <v>0</v>
      </c>
      <c r="V33" s="269">
        <f t="shared" si="15"/>
        <v>0</v>
      </c>
      <c r="W33" s="269">
        <f t="shared" si="15"/>
        <v>0</v>
      </c>
      <c r="X33" s="269">
        <f t="shared" si="15"/>
        <v>0</v>
      </c>
      <c r="Y33" s="269">
        <f t="shared" ref="Y33:AV33" si="16">SUM(Y34:Y37)</f>
        <v>0</v>
      </c>
      <c r="Z33" s="269">
        <f t="shared" si="16"/>
        <v>0</v>
      </c>
      <c r="AA33" s="269">
        <f t="shared" si="16"/>
        <v>0</v>
      </c>
      <c r="AB33" s="269">
        <f t="shared" si="16"/>
        <v>0</v>
      </c>
      <c r="AC33" s="269">
        <f t="shared" si="16"/>
        <v>0</v>
      </c>
      <c r="AD33" s="401">
        <f t="shared" si="16"/>
        <v>0</v>
      </c>
      <c r="AE33" s="411">
        <f t="shared" si="16"/>
        <v>0</v>
      </c>
      <c r="AF33" s="269">
        <f t="shared" si="16"/>
        <v>0</v>
      </c>
      <c r="AG33" s="269">
        <f t="shared" si="16"/>
        <v>0</v>
      </c>
      <c r="AH33" s="269">
        <f t="shared" si="16"/>
        <v>0</v>
      </c>
      <c r="AI33" s="269">
        <f t="shared" si="16"/>
        <v>0</v>
      </c>
      <c r="AJ33" s="269">
        <f t="shared" si="16"/>
        <v>0</v>
      </c>
      <c r="AK33" s="269">
        <f t="shared" si="16"/>
        <v>0</v>
      </c>
      <c r="AL33" s="269">
        <f t="shared" si="16"/>
        <v>0</v>
      </c>
      <c r="AM33" s="269">
        <f t="shared" si="16"/>
        <v>0</v>
      </c>
      <c r="AN33" s="269">
        <f t="shared" si="16"/>
        <v>0</v>
      </c>
      <c r="AO33" s="269">
        <f t="shared" si="16"/>
        <v>0</v>
      </c>
      <c r="AP33" s="401">
        <f t="shared" si="16"/>
        <v>0</v>
      </c>
      <c r="AQ33" s="411">
        <f t="shared" si="16"/>
        <v>0</v>
      </c>
      <c r="AR33" s="269">
        <f t="shared" si="16"/>
        <v>0</v>
      </c>
      <c r="AS33" s="269">
        <f t="shared" si="16"/>
        <v>0</v>
      </c>
      <c r="AT33" s="269">
        <f t="shared" si="16"/>
        <v>0</v>
      </c>
      <c r="AU33" s="269">
        <f t="shared" si="16"/>
        <v>0</v>
      </c>
      <c r="AV33" s="269">
        <f t="shared" si="16"/>
        <v>0</v>
      </c>
      <c r="AW33" s="441">
        <f t="shared" si="7"/>
        <v>0</v>
      </c>
      <c r="AX33" s="442">
        <f t="shared" si="8"/>
        <v>0</v>
      </c>
      <c r="AY33" s="443">
        <f t="shared" si="3"/>
        <v>0</v>
      </c>
    </row>
    <row r="34" spans="1:51" s="4" customFormat="1" ht="15" customHeight="1" x14ac:dyDescent="0.2">
      <c r="A34" s="339"/>
      <c r="B34" s="468"/>
      <c r="C34" s="340"/>
      <c r="D34" s="340"/>
      <c r="E34" s="249"/>
      <c r="F34" s="370">
        <f t="shared" si="12"/>
        <v>0</v>
      </c>
      <c r="G34" s="249">
        <v>0</v>
      </c>
      <c r="H34" s="572">
        <f t="shared" si="6"/>
        <v>0</v>
      </c>
      <c r="I34" s="231"/>
      <c r="J34" s="370">
        <f t="shared" si="13"/>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7"/>
        <v>0</v>
      </c>
      <c r="AX34" s="442">
        <f t="shared" si="8"/>
        <v>0</v>
      </c>
      <c r="AY34" s="443">
        <f t="shared" si="3"/>
        <v>0</v>
      </c>
    </row>
    <row r="35" spans="1:51" s="4" customFormat="1" ht="15" customHeight="1" x14ac:dyDescent="0.2">
      <c r="A35" s="339"/>
      <c r="B35" s="468"/>
      <c r="C35" s="340"/>
      <c r="D35" s="346"/>
      <c r="E35" s="249"/>
      <c r="F35" s="370">
        <f t="shared" si="12"/>
        <v>0</v>
      </c>
      <c r="G35" s="249">
        <v>0</v>
      </c>
      <c r="H35" s="572">
        <f t="shared" si="6"/>
        <v>0</v>
      </c>
      <c r="I35" s="231"/>
      <c r="J35" s="370">
        <f t="shared" si="1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ZK105.K239.Analysis code</v>
      </c>
      <c r="C36" s="340"/>
      <c r="D36" s="346"/>
      <c r="E36" s="249"/>
      <c r="F36" s="370">
        <f t="shared" si="12"/>
        <v>0</v>
      </c>
      <c r="G36" s="249">
        <v>0</v>
      </c>
      <c r="H36" s="572">
        <f t="shared" si="6"/>
        <v>0</v>
      </c>
      <c r="I36" s="231"/>
      <c r="J36" s="370">
        <f t="shared" si="1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2"/>
        <v>0</v>
      </c>
      <c r="G37" s="277">
        <v>0</v>
      </c>
      <c r="H37" s="579">
        <f t="shared" si="6"/>
        <v>0</v>
      </c>
      <c r="I37" s="227"/>
      <c r="J37" s="370">
        <f t="shared" si="13"/>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2">
      <c r="A38" s="196" t="s">
        <v>142</v>
      </c>
      <c r="B38" s="458" t="str">
        <f>+LEFT($E$5,5)&amp;"."&amp;A38&amp;"."&amp;$E$3</f>
        <v>ZK105.K240.Analysis code</v>
      </c>
      <c r="C38" s="343" t="s">
        <v>143</v>
      </c>
      <c r="D38" s="343"/>
      <c r="E38" s="206">
        <f t="shared" ref="E38:L38" si="17">SUM(E39:E41)</f>
        <v>0</v>
      </c>
      <c r="F38" s="321">
        <f>SUM(F39:F41)</f>
        <v>0</v>
      </c>
      <c r="G38" s="206">
        <f>SUM(G39:G41)</f>
        <v>0</v>
      </c>
      <c r="H38" s="206">
        <f t="shared" si="17"/>
        <v>0</v>
      </c>
      <c r="I38" s="206">
        <f t="shared" si="17"/>
        <v>0</v>
      </c>
      <c r="J38" s="321">
        <f>SUM(J39:J41)</f>
        <v>0</v>
      </c>
      <c r="K38" s="206">
        <f t="shared" si="17"/>
        <v>0</v>
      </c>
      <c r="L38" s="206">
        <f t="shared" si="17"/>
        <v>0</v>
      </c>
      <c r="M38" s="206"/>
      <c r="N38" s="229">
        <f>SUM(N39:N41)</f>
        <v>0</v>
      </c>
      <c r="O38" s="229">
        <f>SUM(O39:O41)</f>
        <v>0</v>
      </c>
      <c r="P38" s="265">
        <f>SUM(P39:P41)</f>
        <v>0</v>
      </c>
      <c r="Q38" s="269">
        <f>SUM(Q39:Q41)</f>
        <v>0</v>
      </c>
      <c r="R38" s="401">
        <f t="shared" ref="R38:X38" si="18">SUM(R39:R41)</f>
        <v>0</v>
      </c>
      <c r="S38" s="411">
        <f t="shared" si="18"/>
        <v>0</v>
      </c>
      <c r="T38" s="269">
        <f t="shared" si="18"/>
        <v>0</v>
      </c>
      <c r="U38" s="269">
        <f t="shared" si="18"/>
        <v>0</v>
      </c>
      <c r="V38" s="269">
        <f t="shared" si="18"/>
        <v>0</v>
      </c>
      <c r="W38" s="269">
        <f t="shared" si="18"/>
        <v>0</v>
      </c>
      <c r="X38" s="269">
        <f t="shared" si="18"/>
        <v>0</v>
      </c>
      <c r="Y38" s="269">
        <f t="shared" ref="Y38:AV38" si="19">SUM(Y39:Y41)</f>
        <v>0</v>
      </c>
      <c r="Z38" s="269">
        <f t="shared" si="19"/>
        <v>0</v>
      </c>
      <c r="AA38" s="269">
        <f t="shared" si="19"/>
        <v>0</v>
      </c>
      <c r="AB38" s="269">
        <f t="shared" si="19"/>
        <v>0</v>
      </c>
      <c r="AC38" s="269">
        <f t="shared" si="19"/>
        <v>0</v>
      </c>
      <c r="AD38" s="401">
        <f t="shared" si="19"/>
        <v>0</v>
      </c>
      <c r="AE38" s="411">
        <f t="shared" si="19"/>
        <v>0</v>
      </c>
      <c r="AF38" s="269">
        <f t="shared" si="19"/>
        <v>0</v>
      </c>
      <c r="AG38" s="269">
        <f t="shared" si="19"/>
        <v>0</v>
      </c>
      <c r="AH38" s="269">
        <f t="shared" si="19"/>
        <v>0</v>
      </c>
      <c r="AI38" s="269">
        <f t="shared" si="19"/>
        <v>0</v>
      </c>
      <c r="AJ38" s="269">
        <f t="shared" si="19"/>
        <v>0</v>
      </c>
      <c r="AK38" s="269">
        <f t="shared" si="19"/>
        <v>0</v>
      </c>
      <c r="AL38" s="269">
        <f t="shared" si="19"/>
        <v>0</v>
      </c>
      <c r="AM38" s="269">
        <f t="shared" si="19"/>
        <v>0</v>
      </c>
      <c r="AN38" s="269">
        <f t="shared" si="19"/>
        <v>0</v>
      </c>
      <c r="AO38" s="269">
        <f t="shared" si="19"/>
        <v>0</v>
      </c>
      <c r="AP38" s="401">
        <f t="shared" si="19"/>
        <v>0</v>
      </c>
      <c r="AQ38" s="411">
        <f t="shared" si="19"/>
        <v>0</v>
      </c>
      <c r="AR38" s="269">
        <f t="shared" si="19"/>
        <v>0</v>
      </c>
      <c r="AS38" s="269">
        <f t="shared" si="19"/>
        <v>0</v>
      </c>
      <c r="AT38" s="269">
        <f t="shared" si="19"/>
        <v>0</v>
      </c>
      <c r="AU38" s="269">
        <f t="shared" si="19"/>
        <v>0</v>
      </c>
      <c r="AV38" s="269">
        <f t="shared" si="19"/>
        <v>0</v>
      </c>
      <c r="AW38" s="441">
        <f t="shared" si="7"/>
        <v>0</v>
      </c>
      <c r="AX38" s="442">
        <f t="shared" si="8"/>
        <v>0</v>
      </c>
      <c r="AY38" s="443">
        <f t="shared" si="3"/>
        <v>0</v>
      </c>
    </row>
    <row r="39" spans="1:51" s="4" customFormat="1" ht="15" customHeight="1" x14ac:dyDescent="0.2">
      <c r="A39" s="344"/>
      <c r="B39" s="468" t="str">
        <f>+B38</f>
        <v>ZK105.K240.Analysis code</v>
      </c>
      <c r="C39" s="340"/>
      <c r="D39" s="340"/>
      <c r="E39" s="249"/>
      <c r="F39" s="370">
        <f t="shared" si="12"/>
        <v>0</v>
      </c>
      <c r="G39" s="249">
        <v>0</v>
      </c>
      <c r="H39" s="572">
        <f t="shared" si="6"/>
        <v>0</v>
      </c>
      <c r="I39" s="231"/>
      <c r="J39" s="370">
        <f t="shared" si="1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x14ac:dyDescent="0.2">
      <c r="A40" s="344"/>
      <c r="B40" s="469"/>
      <c r="C40" s="340"/>
      <c r="D40" s="346"/>
      <c r="E40" s="249"/>
      <c r="F40" s="370">
        <f t="shared" si="12"/>
        <v>0</v>
      </c>
      <c r="G40" s="249">
        <v>0</v>
      </c>
      <c r="H40" s="572">
        <f t="shared" si="6"/>
        <v>0</v>
      </c>
      <c r="I40" s="231"/>
      <c r="J40" s="370">
        <f t="shared" si="1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2"/>
        <v>0</v>
      </c>
      <c r="G41" s="277">
        <v>0</v>
      </c>
      <c r="H41" s="579">
        <f t="shared" si="6"/>
        <v>0</v>
      </c>
      <c r="I41" s="227"/>
      <c r="J41" s="371">
        <f t="shared" si="13"/>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hidden="1" customHeight="1" x14ac:dyDescent="0.2">
      <c r="A42" s="554"/>
      <c r="B42" s="548"/>
      <c r="C42" s="450"/>
      <c r="D42" s="450"/>
      <c r="E42" s="555">
        <f t="shared" ref="E42:L42" si="20">SUM(E43:E44)</f>
        <v>0</v>
      </c>
      <c r="F42" s="594">
        <f>SUM(F43:F44)</f>
        <v>0</v>
      </c>
      <c r="G42" s="555">
        <f>SUM(G43:G44)</f>
        <v>0</v>
      </c>
      <c r="H42" s="555">
        <f t="shared" si="20"/>
        <v>0</v>
      </c>
      <c r="I42" s="555">
        <f t="shared" si="20"/>
        <v>0</v>
      </c>
      <c r="J42" s="594">
        <f>SUM(J43:J44)</f>
        <v>0</v>
      </c>
      <c r="K42" s="555">
        <f t="shared" si="20"/>
        <v>0</v>
      </c>
      <c r="L42" s="555">
        <f t="shared" si="20"/>
        <v>0</v>
      </c>
      <c r="M42" s="555"/>
      <c r="N42" s="431"/>
      <c r="O42" s="431"/>
      <c r="P42" s="481">
        <f>SUM(P43:P44)</f>
        <v>0</v>
      </c>
      <c r="Q42" s="482">
        <f>SUM(Q43:Q44)</f>
        <v>0</v>
      </c>
      <c r="R42" s="483">
        <f t="shared" ref="R42:X42" si="21">SUM(R43:R44)</f>
        <v>0</v>
      </c>
      <c r="S42" s="484">
        <f t="shared" si="21"/>
        <v>0</v>
      </c>
      <c r="T42" s="482">
        <f t="shared" si="21"/>
        <v>0</v>
      </c>
      <c r="U42" s="482">
        <f t="shared" si="21"/>
        <v>0</v>
      </c>
      <c r="V42" s="482">
        <f t="shared" si="21"/>
        <v>0</v>
      </c>
      <c r="W42" s="482">
        <f t="shared" si="21"/>
        <v>0</v>
      </c>
      <c r="X42" s="482">
        <f t="shared" si="21"/>
        <v>0</v>
      </c>
      <c r="Y42" s="482">
        <f t="shared" ref="Y42:AV42" si="22">SUM(Y43:Y44)</f>
        <v>0</v>
      </c>
      <c r="Z42" s="482">
        <f t="shared" si="22"/>
        <v>0</v>
      </c>
      <c r="AA42" s="482">
        <f t="shared" si="22"/>
        <v>0</v>
      </c>
      <c r="AB42" s="482">
        <f t="shared" si="22"/>
        <v>0</v>
      </c>
      <c r="AC42" s="482">
        <f t="shared" si="22"/>
        <v>0</v>
      </c>
      <c r="AD42" s="483">
        <f t="shared" si="22"/>
        <v>0</v>
      </c>
      <c r="AE42" s="484">
        <f t="shared" si="22"/>
        <v>0</v>
      </c>
      <c r="AF42" s="482">
        <f t="shared" si="22"/>
        <v>0</v>
      </c>
      <c r="AG42" s="482">
        <f t="shared" si="22"/>
        <v>0</v>
      </c>
      <c r="AH42" s="482">
        <f t="shared" si="22"/>
        <v>0</v>
      </c>
      <c r="AI42" s="482">
        <f t="shared" si="22"/>
        <v>0</v>
      </c>
      <c r="AJ42" s="482">
        <f t="shared" si="22"/>
        <v>0</v>
      </c>
      <c r="AK42" s="482">
        <f t="shared" si="22"/>
        <v>0</v>
      </c>
      <c r="AL42" s="482">
        <f t="shared" si="22"/>
        <v>0</v>
      </c>
      <c r="AM42" s="482">
        <f t="shared" si="22"/>
        <v>0</v>
      </c>
      <c r="AN42" s="482">
        <f t="shared" si="22"/>
        <v>0</v>
      </c>
      <c r="AO42" s="482">
        <f t="shared" si="22"/>
        <v>0</v>
      </c>
      <c r="AP42" s="483">
        <f t="shared" si="22"/>
        <v>0</v>
      </c>
      <c r="AQ42" s="484">
        <f t="shared" si="22"/>
        <v>0</v>
      </c>
      <c r="AR42" s="482">
        <f t="shared" si="22"/>
        <v>0</v>
      </c>
      <c r="AS42" s="482">
        <f t="shared" si="22"/>
        <v>0</v>
      </c>
      <c r="AT42" s="482">
        <f t="shared" si="22"/>
        <v>0</v>
      </c>
      <c r="AU42" s="482">
        <f t="shared" si="22"/>
        <v>0</v>
      </c>
      <c r="AV42" s="482">
        <f t="shared" si="22"/>
        <v>0</v>
      </c>
      <c r="AW42" s="441">
        <f t="shared" si="7"/>
        <v>0</v>
      </c>
      <c r="AX42" s="442">
        <f t="shared" si="8"/>
        <v>0</v>
      </c>
      <c r="AY42" s="443">
        <f t="shared" si="3"/>
        <v>0</v>
      </c>
    </row>
    <row r="43" spans="1:51" s="4" customFormat="1" ht="15" hidden="1" customHeight="1" x14ac:dyDescent="0.2">
      <c r="A43" s="150"/>
      <c r="B43" s="459"/>
      <c r="C43" s="273"/>
      <c r="D43" s="273"/>
      <c r="E43" s="249"/>
      <c r="F43" s="552">
        <f t="shared" si="12"/>
        <v>0</v>
      </c>
      <c r="G43" s="249">
        <v>0</v>
      </c>
      <c r="H43" s="220">
        <f t="shared" si="6"/>
        <v>0</v>
      </c>
      <c r="I43" s="231"/>
      <c r="J43" s="552">
        <f t="shared" si="1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hidden="1" customHeight="1" thickBot="1" x14ac:dyDescent="0.25">
      <c r="A44" s="169"/>
      <c r="B44" s="461"/>
      <c r="C44" s="274"/>
      <c r="D44" s="274"/>
      <c r="E44" s="277"/>
      <c r="F44" s="552">
        <f t="shared" si="12"/>
        <v>0</v>
      </c>
      <c r="G44" s="277">
        <v>0</v>
      </c>
      <c r="H44" s="226">
        <f t="shared" si="6"/>
        <v>0</v>
      </c>
      <c r="I44" s="227"/>
      <c r="J44" s="552">
        <f t="shared" si="13"/>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7"/>
        <v>0</v>
      </c>
      <c r="AX44" s="442">
        <f t="shared" si="8"/>
        <v>0</v>
      </c>
      <c r="AY44" s="443">
        <f t="shared" si="3"/>
        <v>0</v>
      </c>
    </row>
    <row r="45" spans="1:51" s="4" customFormat="1" ht="15" hidden="1" customHeight="1" x14ac:dyDescent="0.2">
      <c r="A45" s="557"/>
      <c r="B45" s="463"/>
      <c r="C45" s="450"/>
      <c r="D45" s="450"/>
      <c r="E45" s="555">
        <f t="shared" ref="E45:L45" si="23">SUM(E46:E47)</f>
        <v>0</v>
      </c>
      <c r="F45" s="549">
        <f>SUM(F46:F47)</f>
        <v>0</v>
      </c>
      <c r="G45" s="555">
        <f>SUM(G46:G47)</f>
        <v>0</v>
      </c>
      <c r="H45" s="555">
        <f t="shared" si="23"/>
        <v>0</v>
      </c>
      <c r="I45" s="555">
        <f t="shared" si="23"/>
        <v>0</v>
      </c>
      <c r="J45" s="549">
        <f>SUM(J46:J47)</f>
        <v>0</v>
      </c>
      <c r="K45" s="555">
        <f t="shared" si="23"/>
        <v>0</v>
      </c>
      <c r="L45" s="555">
        <f t="shared" si="23"/>
        <v>0</v>
      </c>
      <c r="M45" s="555"/>
      <c r="N45" s="603">
        <f>SUM(N46:N47)</f>
        <v>0</v>
      </c>
      <c r="O45" s="604">
        <f>SUM(O46:O47)</f>
        <v>0</v>
      </c>
      <c r="P45" s="481">
        <f>SUM(P46:P47)</f>
        <v>0</v>
      </c>
      <c r="Q45" s="482">
        <f>SUM(Q46:Q47)</f>
        <v>0</v>
      </c>
      <c r="R45" s="483">
        <f t="shared" ref="R45:X45" si="24">SUM(R46:R47)</f>
        <v>0</v>
      </c>
      <c r="S45" s="484">
        <f t="shared" si="24"/>
        <v>0</v>
      </c>
      <c r="T45" s="482">
        <f t="shared" si="24"/>
        <v>0</v>
      </c>
      <c r="U45" s="482">
        <f t="shared" si="24"/>
        <v>0</v>
      </c>
      <c r="V45" s="482">
        <f t="shared" si="24"/>
        <v>0</v>
      </c>
      <c r="W45" s="482">
        <f t="shared" si="24"/>
        <v>0</v>
      </c>
      <c r="X45" s="482">
        <f t="shared" si="24"/>
        <v>0</v>
      </c>
      <c r="Y45" s="482">
        <f t="shared" ref="Y45:AV45" si="25">SUM(Y46:Y47)</f>
        <v>0</v>
      </c>
      <c r="Z45" s="482">
        <f t="shared" si="25"/>
        <v>0</v>
      </c>
      <c r="AA45" s="482">
        <f t="shared" si="25"/>
        <v>0</v>
      </c>
      <c r="AB45" s="482">
        <f t="shared" si="25"/>
        <v>0</v>
      </c>
      <c r="AC45" s="482">
        <f t="shared" si="25"/>
        <v>0</v>
      </c>
      <c r="AD45" s="483">
        <f t="shared" si="25"/>
        <v>0</v>
      </c>
      <c r="AE45" s="484">
        <f t="shared" si="25"/>
        <v>0</v>
      </c>
      <c r="AF45" s="482">
        <f t="shared" si="25"/>
        <v>0</v>
      </c>
      <c r="AG45" s="482">
        <f t="shared" si="25"/>
        <v>0</v>
      </c>
      <c r="AH45" s="482">
        <f t="shared" si="25"/>
        <v>0</v>
      </c>
      <c r="AI45" s="482">
        <f t="shared" si="25"/>
        <v>0</v>
      </c>
      <c r="AJ45" s="482">
        <f t="shared" si="25"/>
        <v>0</v>
      </c>
      <c r="AK45" s="482">
        <f t="shared" si="25"/>
        <v>0</v>
      </c>
      <c r="AL45" s="482">
        <f t="shared" si="25"/>
        <v>0</v>
      </c>
      <c r="AM45" s="482">
        <f t="shared" si="25"/>
        <v>0</v>
      </c>
      <c r="AN45" s="482">
        <f t="shared" si="25"/>
        <v>0</v>
      </c>
      <c r="AO45" s="482">
        <f t="shared" si="25"/>
        <v>0</v>
      </c>
      <c r="AP45" s="483">
        <f t="shared" si="25"/>
        <v>0</v>
      </c>
      <c r="AQ45" s="484">
        <f t="shared" si="25"/>
        <v>0</v>
      </c>
      <c r="AR45" s="482">
        <f t="shared" si="25"/>
        <v>0</v>
      </c>
      <c r="AS45" s="482">
        <f t="shared" si="25"/>
        <v>0</v>
      </c>
      <c r="AT45" s="482">
        <f t="shared" si="25"/>
        <v>0</v>
      </c>
      <c r="AU45" s="482">
        <f t="shared" si="25"/>
        <v>0</v>
      </c>
      <c r="AV45" s="482">
        <f t="shared" si="25"/>
        <v>0</v>
      </c>
      <c r="AW45" s="441">
        <f t="shared" si="7"/>
        <v>0</v>
      </c>
      <c r="AX45" s="442">
        <f t="shared" si="8"/>
        <v>0</v>
      </c>
      <c r="AY45" s="443">
        <f t="shared" si="3"/>
        <v>0</v>
      </c>
    </row>
    <row r="46" spans="1:51" s="4" customFormat="1" ht="15" hidden="1" customHeight="1" x14ac:dyDescent="0.2">
      <c r="A46" s="151"/>
      <c r="B46" s="463"/>
      <c r="C46" s="273"/>
      <c r="D46" s="273"/>
      <c r="E46" s="249"/>
      <c r="F46" s="552">
        <f t="shared" si="12"/>
        <v>0</v>
      </c>
      <c r="G46" s="249">
        <v>0</v>
      </c>
      <c r="H46" s="220">
        <f t="shared" si="6"/>
        <v>0</v>
      </c>
      <c r="I46" s="231"/>
      <c r="J46" s="552">
        <f t="shared" si="13"/>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7"/>
        <v>0</v>
      </c>
      <c r="AX46" s="442">
        <f t="shared" si="8"/>
        <v>0</v>
      </c>
      <c r="AY46" s="443">
        <f t="shared" si="3"/>
        <v>0</v>
      </c>
    </row>
    <row r="47" spans="1:51" s="4" customFormat="1" ht="15" hidden="1" customHeight="1" thickBot="1" x14ac:dyDescent="0.25">
      <c r="A47" s="169"/>
      <c r="B47" s="461"/>
      <c r="C47" s="274"/>
      <c r="D47" s="274"/>
      <c r="E47" s="277"/>
      <c r="F47" s="552">
        <f t="shared" si="12"/>
        <v>0</v>
      </c>
      <c r="G47" s="277">
        <v>0</v>
      </c>
      <c r="H47" s="226">
        <f t="shared" si="6"/>
        <v>0</v>
      </c>
      <c r="I47" s="227"/>
      <c r="J47" s="552">
        <f t="shared" si="13"/>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7"/>
        <v>0</v>
      </c>
      <c r="AX47" s="442">
        <f t="shared" si="8"/>
        <v>0</v>
      </c>
      <c r="AY47" s="443">
        <f t="shared" si="3"/>
        <v>0</v>
      </c>
    </row>
    <row r="48" spans="1:51" s="4" customFormat="1" ht="15" hidden="1" customHeight="1" x14ac:dyDescent="0.2">
      <c r="A48" s="557"/>
      <c r="B48" s="576"/>
      <c r="C48" s="450"/>
      <c r="D48" s="450"/>
      <c r="E48" s="555">
        <f t="shared" ref="E48:L48" si="26">SUM(E49:E50)</f>
        <v>0</v>
      </c>
      <c r="F48" s="549">
        <f t="shared" si="26"/>
        <v>0</v>
      </c>
      <c r="G48" s="555">
        <f t="shared" si="26"/>
        <v>0</v>
      </c>
      <c r="H48" s="555">
        <f t="shared" si="26"/>
        <v>0</v>
      </c>
      <c r="I48" s="555">
        <f t="shared" si="26"/>
        <v>0</v>
      </c>
      <c r="J48" s="549">
        <f t="shared" si="26"/>
        <v>0</v>
      </c>
      <c r="K48" s="555">
        <f t="shared" si="26"/>
        <v>0</v>
      </c>
      <c r="L48" s="555">
        <f t="shared" si="26"/>
        <v>0</v>
      </c>
      <c r="M48" s="555"/>
      <c r="N48" s="431"/>
      <c r="O48" s="431"/>
      <c r="P48" s="481">
        <f>SUM(P49:P50)</f>
        <v>0</v>
      </c>
      <c r="Q48" s="482">
        <f>SUM(Q49:Q50)</f>
        <v>0</v>
      </c>
      <c r="R48" s="483">
        <f t="shared" ref="R48:X48" si="27">SUM(R49:R50)</f>
        <v>0</v>
      </c>
      <c r="S48" s="484">
        <f t="shared" si="27"/>
        <v>0</v>
      </c>
      <c r="T48" s="482">
        <f t="shared" si="27"/>
        <v>0</v>
      </c>
      <c r="U48" s="482">
        <f t="shared" si="27"/>
        <v>0</v>
      </c>
      <c r="V48" s="482">
        <f t="shared" si="27"/>
        <v>0</v>
      </c>
      <c r="W48" s="482">
        <f t="shared" si="27"/>
        <v>0</v>
      </c>
      <c r="X48" s="482">
        <f t="shared" si="27"/>
        <v>0</v>
      </c>
      <c r="Y48" s="482">
        <f t="shared" ref="Y48:AV48" si="28">SUM(Y49:Y50)</f>
        <v>0</v>
      </c>
      <c r="Z48" s="482">
        <f t="shared" si="28"/>
        <v>0</v>
      </c>
      <c r="AA48" s="482">
        <f t="shared" si="28"/>
        <v>0</v>
      </c>
      <c r="AB48" s="482">
        <f t="shared" si="28"/>
        <v>0</v>
      </c>
      <c r="AC48" s="482">
        <f t="shared" si="28"/>
        <v>0</v>
      </c>
      <c r="AD48" s="483">
        <f t="shared" si="28"/>
        <v>0</v>
      </c>
      <c r="AE48" s="484">
        <f t="shared" si="28"/>
        <v>0</v>
      </c>
      <c r="AF48" s="482">
        <f t="shared" si="28"/>
        <v>0</v>
      </c>
      <c r="AG48" s="482">
        <f t="shared" si="28"/>
        <v>0</v>
      </c>
      <c r="AH48" s="482">
        <f t="shared" si="28"/>
        <v>0</v>
      </c>
      <c r="AI48" s="482">
        <f t="shared" si="28"/>
        <v>0</v>
      </c>
      <c r="AJ48" s="482">
        <f t="shared" si="28"/>
        <v>0</v>
      </c>
      <c r="AK48" s="482">
        <f t="shared" si="28"/>
        <v>0</v>
      </c>
      <c r="AL48" s="482">
        <f t="shared" si="28"/>
        <v>0</v>
      </c>
      <c r="AM48" s="482">
        <f t="shared" si="28"/>
        <v>0</v>
      </c>
      <c r="AN48" s="482">
        <f t="shared" si="28"/>
        <v>0</v>
      </c>
      <c r="AO48" s="482">
        <f t="shared" si="28"/>
        <v>0</v>
      </c>
      <c r="AP48" s="483">
        <f t="shared" si="28"/>
        <v>0</v>
      </c>
      <c r="AQ48" s="484">
        <f t="shared" si="28"/>
        <v>0</v>
      </c>
      <c r="AR48" s="482">
        <f t="shared" si="28"/>
        <v>0</v>
      </c>
      <c r="AS48" s="482">
        <f t="shared" si="28"/>
        <v>0</v>
      </c>
      <c r="AT48" s="482">
        <f t="shared" si="28"/>
        <v>0</v>
      </c>
      <c r="AU48" s="482">
        <f t="shared" si="28"/>
        <v>0</v>
      </c>
      <c r="AV48" s="482">
        <f t="shared" si="28"/>
        <v>0</v>
      </c>
      <c r="AW48" s="441">
        <f t="shared" si="7"/>
        <v>0</v>
      </c>
      <c r="AX48" s="442">
        <f t="shared" si="8"/>
        <v>0</v>
      </c>
      <c r="AY48" s="443">
        <f t="shared" si="3"/>
        <v>0</v>
      </c>
    </row>
    <row r="49" spans="1:51" s="4" customFormat="1" ht="15" hidden="1" customHeight="1" x14ac:dyDescent="0.2">
      <c r="A49" s="151"/>
      <c r="B49" s="463"/>
      <c r="C49" s="273"/>
      <c r="D49" s="273"/>
      <c r="E49" s="249"/>
      <c r="F49" s="552">
        <f t="shared" si="12"/>
        <v>0</v>
      </c>
      <c r="G49" s="249">
        <v>0</v>
      </c>
      <c r="H49" s="220">
        <f t="shared" si="6"/>
        <v>0</v>
      </c>
      <c r="I49" s="231"/>
      <c r="J49" s="552">
        <f t="shared" si="13"/>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7"/>
        <v>0</v>
      </c>
      <c r="AX49" s="442">
        <f t="shared" si="8"/>
        <v>0</v>
      </c>
      <c r="AY49" s="443">
        <f t="shared" si="3"/>
        <v>0</v>
      </c>
    </row>
    <row r="50" spans="1:51" s="4" customFormat="1" ht="15" hidden="1" customHeight="1" thickBot="1" x14ac:dyDescent="0.25">
      <c r="A50" s="169"/>
      <c r="B50" s="461"/>
      <c r="C50" s="274"/>
      <c r="D50" s="274"/>
      <c r="E50" s="277"/>
      <c r="F50" s="552">
        <f t="shared" si="12"/>
        <v>0</v>
      </c>
      <c r="G50" s="277">
        <v>0</v>
      </c>
      <c r="H50" s="226">
        <f t="shared" si="6"/>
        <v>0</v>
      </c>
      <c r="I50" s="227"/>
      <c r="J50" s="552">
        <f t="shared" si="13"/>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4" customFormat="1" ht="15" hidden="1" customHeight="1" x14ac:dyDescent="0.2">
      <c r="A51" s="557"/>
      <c r="B51" s="576"/>
      <c r="C51" s="450"/>
      <c r="D51" s="450"/>
      <c r="E51" s="555">
        <f t="shared" ref="E51:L51" si="29">SUM(E52:E53)</f>
        <v>0</v>
      </c>
      <c r="F51" s="549">
        <f t="shared" si="29"/>
        <v>0</v>
      </c>
      <c r="G51" s="555">
        <f t="shared" si="29"/>
        <v>0</v>
      </c>
      <c r="H51" s="555">
        <f t="shared" si="29"/>
        <v>0</v>
      </c>
      <c r="I51" s="555">
        <f t="shared" si="29"/>
        <v>0</v>
      </c>
      <c r="J51" s="549">
        <f t="shared" si="29"/>
        <v>0</v>
      </c>
      <c r="K51" s="555">
        <f t="shared" si="29"/>
        <v>0</v>
      </c>
      <c r="L51" s="555">
        <f t="shared" si="29"/>
        <v>0</v>
      </c>
      <c r="M51" s="555"/>
      <c r="N51" s="431">
        <f>SUM(N52:N53)</f>
        <v>0</v>
      </c>
      <c r="O51" s="431">
        <f>SUM(O52:O53)</f>
        <v>0</v>
      </c>
      <c r="P51" s="481">
        <f>SUM(P52:P53)</f>
        <v>0</v>
      </c>
      <c r="Q51" s="482">
        <f>SUM(Q52:Q53)</f>
        <v>0</v>
      </c>
      <c r="R51" s="483">
        <f t="shared" ref="R51:X51" si="30">SUM(R52:R53)</f>
        <v>0</v>
      </c>
      <c r="S51" s="484">
        <f t="shared" si="30"/>
        <v>0</v>
      </c>
      <c r="T51" s="482">
        <f t="shared" si="30"/>
        <v>0</v>
      </c>
      <c r="U51" s="482">
        <f t="shared" si="30"/>
        <v>0</v>
      </c>
      <c r="V51" s="482">
        <f t="shared" si="30"/>
        <v>0</v>
      </c>
      <c r="W51" s="482">
        <f t="shared" si="30"/>
        <v>0</v>
      </c>
      <c r="X51" s="482">
        <f t="shared" si="30"/>
        <v>0</v>
      </c>
      <c r="Y51" s="482">
        <f t="shared" ref="Y51:AV51" si="31">SUM(Y52:Y53)</f>
        <v>0</v>
      </c>
      <c r="Z51" s="482">
        <f t="shared" si="31"/>
        <v>0</v>
      </c>
      <c r="AA51" s="482">
        <f t="shared" si="31"/>
        <v>0</v>
      </c>
      <c r="AB51" s="482">
        <f t="shared" si="31"/>
        <v>0</v>
      </c>
      <c r="AC51" s="482">
        <f t="shared" si="31"/>
        <v>0</v>
      </c>
      <c r="AD51" s="483">
        <f t="shared" si="31"/>
        <v>0</v>
      </c>
      <c r="AE51" s="484">
        <f t="shared" si="31"/>
        <v>0</v>
      </c>
      <c r="AF51" s="482">
        <f t="shared" si="31"/>
        <v>0</v>
      </c>
      <c r="AG51" s="482">
        <f t="shared" si="31"/>
        <v>0</v>
      </c>
      <c r="AH51" s="482">
        <f t="shared" si="31"/>
        <v>0</v>
      </c>
      <c r="AI51" s="482">
        <f t="shared" si="31"/>
        <v>0</v>
      </c>
      <c r="AJ51" s="482">
        <f t="shared" si="31"/>
        <v>0</v>
      </c>
      <c r="AK51" s="482">
        <f t="shared" si="31"/>
        <v>0</v>
      </c>
      <c r="AL51" s="482">
        <f t="shared" si="31"/>
        <v>0</v>
      </c>
      <c r="AM51" s="482">
        <f t="shared" si="31"/>
        <v>0</v>
      </c>
      <c r="AN51" s="482">
        <f t="shared" si="31"/>
        <v>0</v>
      </c>
      <c r="AO51" s="482">
        <f t="shared" si="31"/>
        <v>0</v>
      </c>
      <c r="AP51" s="483">
        <f t="shared" si="31"/>
        <v>0</v>
      </c>
      <c r="AQ51" s="484">
        <f t="shared" si="31"/>
        <v>0</v>
      </c>
      <c r="AR51" s="482">
        <f t="shared" si="31"/>
        <v>0</v>
      </c>
      <c r="AS51" s="482">
        <f t="shared" si="31"/>
        <v>0</v>
      </c>
      <c r="AT51" s="482">
        <f t="shared" si="31"/>
        <v>0</v>
      </c>
      <c r="AU51" s="482">
        <f t="shared" si="31"/>
        <v>0</v>
      </c>
      <c r="AV51" s="482">
        <f t="shared" si="31"/>
        <v>0</v>
      </c>
      <c r="AW51" s="441">
        <f t="shared" si="7"/>
        <v>0</v>
      </c>
      <c r="AX51" s="442">
        <f t="shared" si="8"/>
        <v>0</v>
      </c>
      <c r="AY51" s="443">
        <f t="shared" si="3"/>
        <v>0</v>
      </c>
    </row>
    <row r="52" spans="1:51" s="4" customFormat="1" ht="15" hidden="1" customHeight="1" x14ac:dyDescent="0.2">
      <c r="A52" s="151"/>
      <c r="B52" s="463"/>
      <c r="C52" s="273"/>
      <c r="D52" s="273"/>
      <c r="E52" s="249"/>
      <c r="F52" s="552">
        <f t="shared" si="12"/>
        <v>0</v>
      </c>
      <c r="G52" s="249">
        <v>0</v>
      </c>
      <c r="H52" s="220">
        <f t="shared" si="6"/>
        <v>0</v>
      </c>
      <c r="I52" s="231"/>
      <c r="J52" s="552">
        <f t="shared" si="13"/>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hidden="1" customHeight="1" thickBot="1" x14ac:dyDescent="0.25">
      <c r="A53" s="169"/>
      <c r="B53" s="461"/>
      <c r="C53" s="274"/>
      <c r="D53" s="274"/>
      <c r="E53" s="277"/>
      <c r="F53" s="552">
        <f t="shared" si="12"/>
        <v>0</v>
      </c>
      <c r="G53" s="277">
        <v>0</v>
      </c>
      <c r="H53" s="226">
        <f t="shared" si="6"/>
        <v>0</v>
      </c>
      <c r="I53" s="227"/>
      <c r="J53" s="552">
        <f t="shared" si="13"/>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hidden="1" customHeight="1" x14ac:dyDescent="0.2">
      <c r="A54" s="557"/>
      <c r="B54" s="576"/>
      <c r="C54" s="450"/>
      <c r="D54" s="450"/>
      <c r="E54" s="555">
        <f t="shared" ref="E54:L54" si="32">SUM(E55:E56)</f>
        <v>0</v>
      </c>
      <c r="F54" s="549">
        <f t="shared" si="32"/>
        <v>0</v>
      </c>
      <c r="G54" s="555">
        <f t="shared" si="32"/>
        <v>0</v>
      </c>
      <c r="H54" s="555">
        <f t="shared" si="32"/>
        <v>0</v>
      </c>
      <c r="I54" s="555">
        <f t="shared" si="32"/>
        <v>0</v>
      </c>
      <c r="J54" s="549">
        <f t="shared" si="32"/>
        <v>0</v>
      </c>
      <c r="K54" s="555">
        <f t="shared" si="32"/>
        <v>0</v>
      </c>
      <c r="L54" s="555">
        <f t="shared" si="32"/>
        <v>0</v>
      </c>
      <c r="M54" s="555"/>
      <c r="N54" s="431">
        <f>SUM(N55:N56)</f>
        <v>0</v>
      </c>
      <c r="O54" s="431">
        <f>SUM(O55:O56)</f>
        <v>0</v>
      </c>
      <c r="P54" s="481">
        <f>SUM(P55:P56)</f>
        <v>0</v>
      </c>
      <c r="Q54" s="482">
        <f>SUM(Q55:Q56)</f>
        <v>0</v>
      </c>
      <c r="R54" s="483">
        <f t="shared" ref="R54:X54" si="33">SUM(R55:R56)</f>
        <v>0</v>
      </c>
      <c r="S54" s="484">
        <f t="shared" si="33"/>
        <v>0</v>
      </c>
      <c r="T54" s="482">
        <f t="shared" si="33"/>
        <v>0</v>
      </c>
      <c r="U54" s="482">
        <f t="shared" si="33"/>
        <v>0</v>
      </c>
      <c r="V54" s="482">
        <f t="shared" si="33"/>
        <v>0</v>
      </c>
      <c r="W54" s="482">
        <f t="shared" si="33"/>
        <v>0</v>
      </c>
      <c r="X54" s="482">
        <f t="shared" si="33"/>
        <v>0</v>
      </c>
      <c r="Y54" s="482">
        <f t="shared" ref="Y54:AV54" si="34">SUM(Y55:Y56)</f>
        <v>0</v>
      </c>
      <c r="Z54" s="482">
        <f t="shared" si="34"/>
        <v>0</v>
      </c>
      <c r="AA54" s="482">
        <f t="shared" si="34"/>
        <v>0</v>
      </c>
      <c r="AB54" s="482">
        <f t="shared" si="34"/>
        <v>0</v>
      </c>
      <c r="AC54" s="482">
        <f t="shared" si="34"/>
        <v>0</v>
      </c>
      <c r="AD54" s="483">
        <f t="shared" si="34"/>
        <v>0</v>
      </c>
      <c r="AE54" s="484">
        <f t="shared" si="34"/>
        <v>0</v>
      </c>
      <c r="AF54" s="482">
        <f t="shared" si="34"/>
        <v>0</v>
      </c>
      <c r="AG54" s="482">
        <f t="shared" si="34"/>
        <v>0</v>
      </c>
      <c r="AH54" s="482">
        <f t="shared" si="34"/>
        <v>0</v>
      </c>
      <c r="AI54" s="482">
        <f t="shared" si="34"/>
        <v>0</v>
      </c>
      <c r="AJ54" s="482">
        <f t="shared" si="34"/>
        <v>0</v>
      </c>
      <c r="AK54" s="482">
        <f t="shared" si="34"/>
        <v>0</v>
      </c>
      <c r="AL54" s="482">
        <f t="shared" si="34"/>
        <v>0</v>
      </c>
      <c r="AM54" s="482">
        <f t="shared" si="34"/>
        <v>0</v>
      </c>
      <c r="AN54" s="482">
        <f t="shared" si="34"/>
        <v>0</v>
      </c>
      <c r="AO54" s="482">
        <f t="shared" si="34"/>
        <v>0</v>
      </c>
      <c r="AP54" s="483">
        <f t="shared" si="34"/>
        <v>0</v>
      </c>
      <c r="AQ54" s="484">
        <f t="shared" si="34"/>
        <v>0</v>
      </c>
      <c r="AR54" s="482">
        <f t="shared" si="34"/>
        <v>0</v>
      </c>
      <c r="AS54" s="482">
        <f t="shared" si="34"/>
        <v>0</v>
      </c>
      <c r="AT54" s="482">
        <f t="shared" si="34"/>
        <v>0</v>
      </c>
      <c r="AU54" s="482">
        <f t="shared" si="34"/>
        <v>0</v>
      </c>
      <c r="AV54" s="482">
        <f t="shared" si="34"/>
        <v>0</v>
      </c>
      <c r="AW54" s="441">
        <f t="shared" si="7"/>
        <v>0</v>
      </c>
      <c r="AX54" s="442">
        <f t="shared" si="8"/>
        <v>0</v>
      </c>
      <c r="AY54" s="443">
        <f t="shared" si="3"/>
        <v>0</v>
      </c>
    </row>
    <row r="55" spans="1:51" s="4" customFormat="1" ht="15" hidden="1" customHeight="1" x14ac:dyDescent="0.2">
      <c r="A55" s="151"/>
      <c r="B55" s="463"/>
      <c r="C55" s="273"/>
      <c r="D55" s="273"/>
      <c r="E55" s="249"/>
      <c r="F55" s="552">
        <f t="shared" si="12"/>
        <v>0</v>
      </c>
      <c r="G55" s="249">
        <v>0</v>
      </c>
      <c r="H55" s="220">
        <f t="shared" si="6"/>
        <v>0</v>
      </c>
      <c r="I55" s="231"/>
      <c r="J55" s="552">
        <f t="shared" si="13"/>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5" hidden="1" customHeight="1" thickBot="1" x14ac:dyDescent="0.25">
      <c r="A56" s="169"/>
      <c r="B56" s="461"/>
      <c r="C56" s="274"/>
      <c r="D56" s="274"/>
      <c r="E56" s="277"/>
      <c r="F56" s="552">
        <f t="shared" si="12"/>
        <v>0</v>
      </c>
      <c r="G56" s="277">
        <v>0</v>
      </c>
      <c r="H56" s="226">
        <f t="shared" si="6"/>
        <v>0</v>
      </c>
      <c r="I56" s="227"/>
      <c r="J56" s="552">
        <f t="shared" si="13"/>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7"/>
        <v>0</v>
      </c>
      <c r="AX56" s="442">
        <f t="shared" si="8"/>
        <v>0</v>
      </c>
      <c r="AY56" s="443">
        <f t="shared" si="3"/>
        <v>0</v>
      </c>
    </row>
    <row r="57" spans="1:51" s="4" customFormat="1" ht="15" hidden="1" customHeight="1" x14ac:dyDescent="0.2">
      <c r="A57" s="557"/>
      <c r="B57" s="576"/>
      <c r="C57" s="450"/>
      <c r="D57" s="450"/>
      <c r="E57" s="555">
        <f t="shared" ref="E57:L57" si="35">SUM(E58:E59)</f>
        <v>0</v>
      </c>
      <c r="F57" s="549">
        <f t="shared" si="35"/>
        <v>0</v>
      </c>
      <c r="G57" s="555">
        <f t="shared" si="35"/>
        <v>0</v>
      </c>
      <c r="H57" s="555">
        <f t="shared" si="35"/>
        <v>0</v>
      </c>
      <c r="I57" s="555">
        <f t="shared" si="35"/>
        <v>0</v>
      </c>
      <c r="J57" s="549">
        <f t="shared" si="35"/>
        <v>0</v>
      </c>
      <c r="K57" s="555">
        <f t="shared" si="35"/>
        <v>0</v>
      </c>
      <c r="L57" s="555">
        <f t="shared" si="35"/>
        <v>0</v>
      </c>
      <c r="M57" s="555"/>
      <c r="N57" s="431">
        <f>SUM(N58:N59)</f>
        <v>0</v>
      </c>
      <c r="O57" s="431">
        <f>SUM(O58:O59)</f>
        <v>0</v>
      </c>
      <c r="P57" s="481">
        <f>SUM(P58:P59)</f>
        <v>0</v>
      </c>
      <c r="Q57" s="482">
        <f>SUM(Q58:Q59)</f>
        <v>0</v>
      </c>
      <c r="R57" s="483">
        <f t="shared" ref="R57:X57" si="36">SUM(R58:R59)</f>
        <v>0</v>
      </c>
      <c r="S57" s="484">
        <f t="shared" si="36"/>
        <v>0</v>
      </c>
      <c r="T57" s="482">
        <f t="shared" si="36"/>
        <v>0</v>
      </c>
      <c r="U57" s="482">
        <f t="shared" si="36"/>
        <v>0</v>
      </c>
      <c r="V57" s="482">
        <f t="shared" si="36"/>
        <v>0</v>
      </c>
      <c r="W57" s="482">
        <f t="shared" si="36"/>
        <v>0</v>
      </c>
      <c r="X57" s="482">
        <f t="shared" si="36"/>
        <v>0</v>
      </c>
      <c r="Y57" s="482">
        <f t="shared" ref="Y57:AV57" si="37">SUM(Y58:Y59)</f>
        <v>0</v>
      </c>
      <c r="Z57" s="482">
        <f t="shared" si="37"/>
        <v>0</v>
      </c>
      <c r="AA57" s="482">
        <f t="shared" si="37"/>
        <v>0</v>
      </c>
      <c r="AB57" s="482">
        <f t="shared" si="37"/>
        <v>0</v>
      </c>
      <c r="AC57" s="482">
        <f t="shared" si="37"/>
        <v>0</v>
      </c>
      <c r="AD57" s="483">
        <f t="shared" si="37"/>
        <v>0</v>
      </c>
      <c r="AE57" s="484">
        <f t="shared" si="37"/>
        <v>0</v>
      </c>
      <c r="AF57" s="482">
        <f t="shared" si="37"/>
        <v>0</v>
      </c>
      <c r="AG57" s="482">
        <f t="shared" si="37"/>
        <v>0</v>
      </c>
      <c r="AH57" s="482">
        <f t="shared" si="37"/>
        <v>0</v>
      </c>
      <c r="AI57" s="482">
        <f t="shared" si="37"/>
        <v>0</v>
      </c>
      <c r="AJ57" s="482">
        <f t="shared" si="37"/>
        <v>0</v>
      </c>
      <c r="AK57" s="482">
        <f t="shared" si="37"/>
        <v>0</v>
      </c>
      <c r="AL57" s="482">
        <f t="shared" si="37"/>
        <v>0</v>
      </c>
      <c r="AM57" s="482">
        <f t="shared" si="37"/>
        <v>0</v>
      </c>
      <c r="AN57" s="482">
        <f t="shared" si="37"/>
        <v>0</v>
      </c>
      <c r="AO57" s="482">
        <f t="shared" si="37"/>
        <v>0</v>
      </c>
      <c r="AP57" s="483">
        <f t="shared" si="37"/>
        <v>0</v>
      </c>
      <c r="AQ57" s="484">
        <f t="shared" si="37"/>
        <v>0</v>
      </c>
      <c r="AR57" s="482">
        <f t="shared" si="37"/>
        <v>0</v>
      </c>
      <c r="AS57" s="482">
        <f t="shared" si="37"/>
        <v>0</v>
      </c>
      <c r="AT57" s="482">
        <f t="shared" si="37"/>
        <v>0</v>
      </c>
      <c r="AU57" s="482">
        <f t="shared" si="37"/>
        <v>0</v>
      </c>
      <c r="AV57" s="482">
        <f t="shared" si="37"/>
        <v>0</v>
      </c>
      <c r="AW57" s="441">
        <f t="shared" si="7"/>
        <v>0</v>
      </c>
      <c r="AX57" s="442">
        <f t="shared" si="8"/>
        <v>0</v>
      </c>
      <c r="AY57" s="443">
        <f t="shared" si="3"/>
        <v>0</v>
      </c>
    </row>
    <row r="58" spans="1:51" s="4" customFormat="1" ht="15" hidden="1" customHeight="1" x14ac:dyDescent="0.2">
      <c r="A58" s="150"/>
      <c r="B58" s="459"/>
      <c r="C58" s="273"/>
      <c r="D58" s="273"/>
      <c r="E58" s="249"/>
      <c r="F58" s="552">
        <f t="shared" si="12"/>
        <v>0</v>
      </c>
      <c r="G58" s="249">
        <v>0</v>
      </c>
      <c r="H58" s="220">
        <f t="shared" si="6"/>
        <v>0</v>
      </c>
      <c r="I58" s="231"/>
      <c r="J58" s="552">
        <f t="shared" si="13"/>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7"/>
        <v>0</v>
      </c>
      <c r="AX58" s="442">
        <f t="shared" si="8"/>
        <v>0</v>
      </c>
      <c r="AY58" s="443">
        <f t="shared" si="3"/>
        <v>0</v>
      </c>
    </row>
    <row r="59" spans="1:51" s="4" customFormat="1" ht="15" hidden="1" customHeight="1" thickBot="1" x14ac:dyDescent="0.25">
      <c r="A59" s="169"/>
      <c r="B59" s="461"/>
      <c r="C59" s="274"/>
      <c r="D59" s="274"/>
      <c r="E59" s="277"/>
      <c r="F59" s="552">
        <f t="shared" si="12"/>
        <v>0</v>
      </c>
      <c r="G59" s="277">
        <v>0</v>
      </c>
      <c r="H59" s="226">
        <f t="shared" si="6"/>
        <v>0</v>
      </c>
      <c r="I59" s="227"/>
      <c r="J59" s="552">
        <f t="shared" si="13"/>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7"/>
        <v>0</v>
      </c>
      <c r="AX59" s="442">
        <f t="shared" si="8"/>
        <v>0</v>
      </c>
      <c r="AY59" s="443">
        <f t="shared" si="3"/>
        <v>0</v>
      </c>
    </row>
    <row r="60" spans="1:51" s="4" customFormat="1" ht="15" hidden="1" customHeight="1" x14ac:dyDescent="0.2">
      <c r="A60" s="557"/>
      <c r="B60" s="576"/>
      <c r="C60" s="450"/>
      <c r="D60" s="450"/>
      <c r="E60" s="555">
        <f t="shared" ref="E60:L60" si="38">SUM(E61:E62)</f>
        <v>0</v>
      </c>
      <c r="F60" s="549">
        <f t="shared" si="38"/>
        <v>0</v>
      </c>
      <c r="G60" s="555">
        <f t="shared" si="38"/>
        <v>0</v>
      </c>
      <c r="H60" s="555">
        <f t="shared" si="38"/>
        <v>0</v>
      </c>
      <c r="I60" s="555">
        <f t="shared" si="38"/>
        <v>0</v>
      </c>
      <c r="J60" s="549">
        <f t="shared" si="38"/>
        <v>0</v>
      </c>
      <c r="K60" s="555">
        <f t="shared" si="38"/>
        <v>0</v>
      </c>
      <c r="L60" s="555">
        <f t="shared" si="38"/>
        <v>0</v>
      </c>
      <c r="M60" s="555"/>
      <c r="N60" s="431">
        <f>SUM(N61:N62)</f>
        <v>0</v>
      </c>
      <c r="O60" s="431">
        <f>SUM(O61:O62)</f>
        <v>0</v>
      </c>
      <c r="P60" s="481">
        <f>SUM(P61:P62)</f>
        <v>0</v>
      </c>
      <c r="Q60" s="482">
        <f>SUM(Q61:Q62)</f>
        <v>0</v>
      </c>
      <c r="R60" s="483">
        <f t="shared" ref="R60:X60" si="39">SUM(R61:R62)</f>
        <v>0</v>
      </c>
      <c r="S60" s="484">
        <f t="shared" si="39"/>
        <v>0</v>
      </c>
      <c r="T60" s="482">
        <f t="shared" si="39"/>
        <v>0</v>
      </c>
      <c r="U60" s="482">
        <f t="shared" si="39"/>
        <v>0</v>
      </c>
      <c r="V60" s="482">
        <f t="shared" si="39"/>
        <v>0</v>
      </c>
      <c r="W60" s="482">
        <f t="shared" si="39"/>
        <v>0</v>
      </c>
      <c r="X60" s="482">
        <f t="shared" si="39"/>
        <v>0</v>
      </c>
      <c r="Y60" s="482">
        <f t="shared" ref="Y60:AV60" si="40">SUM(Y61:Y62)</f>
        <v>0</v>
      </c>
      <c r="Z60" s="482">
        <f t="shared" si="40"/>
        <v>0</v>
      </c>
      <c r="AA60" s="482">
        <f t="shared" si="40"/>
        <v>0</v>
      </c>
      <c r="AB60" s="482">
        <f t="shared" si="40"/>
        <v>0</v>
      </c>
      <c r="AC60" s="482">
        <f t="shared" si="40"/>
        <v>0</v>
      </c>
      <c r="AD60" s="483">
        <f t="shared" si="40"/>
        <v>0</v>
      </c>
      <c r="AE60" s="484">
        <f t="shared" si="40"/>
        <v>0</v>
      </c>
      <c r="AF60" s="482">
        <f t="shared" si="40"/>
        <v>0</v>
      </c>
      <c r="AG60" s="482">
        <f t="shared" si="40"/>
        <v>0</v>
      </c>
      <c r="AH60" s="482">
        <f t="shared" si="40"/>
        <v>0</v>
      </c>
      <c r="AI60" s="482">
        <f t="shared" si="40"/>
        <v>0</v>
      </c>
      <c r="AJ60" s="482">
        <f t="shared" si="40"/>
        <v>0</v>
      </c>
      <c r="AK60" s="482">
        <f t="shared" si="40"/>
        <v>0</v>
      </c>
      <c r="AL60" s="482">
        <f t="shared" si="40"/>
        <v>0</v>
      </c>
      <c r="AM60" s="482">
        <f t="shared" si="40"/>
        <v>0</v>
      </c>
      <c r="AN60" s="482">
        <f t="shared" si="40"/>
        <v>0</v>
      </c>
      <c r="AO60" s="482">
        <f t="shared" si="40"/>
        <v>0</v>
      </c>
      <c r="AP60" s="483">
        <f t="shared" si="40"/>
        <v>0</v>
      </c>
      <c r="AQ60" s="484">
        <f t="shared" si="40"/>
        <v>0</v>
      </c>
      <c r="AR60" s="482">
        <f t="shared" si="40"/>
        <v>0</v>
      </c>
      <c r="AS60" s="482">
        <f t="shared" si="40"/>
        <v>0</v>
      </c>
      <c r="AT60" s="482">
        <f t="shared" si="40"/>
        <v>0</v>
      </c>
      <c r="AU60" s="482">
        <f t="shared" si="40"/>
        <v>0</v>
      </c>
      <c r="AV60" s="482">
        <f t="shared" si="40"/>
        <v>0</v>
      </c>
      <c r="AW60" s="441">
        <f t="shared" si="7"/>
        <v>0</v>
      </c>
      <c r="AX60" s="442">
        <f t="shared" si="8"/>
        <v>0</v>
      </c>
      <c r="AY60" s="443">
        <f t="shared" si="3"/>
        <v>0</v>
      </c>
    </row>
    <row r="61" spans="1:51" s="4" customFormat="1" ht="15" hidden="1" customHeight="1" x14ac:dyDescent="0.2">
      <c r="A61" s="150"/>
      <c r="B61" s="459"/>
      <c r="C61" s="273"/>
      <c r="D61" s="273"/>
      <c r="E61" s="249"/>
      <c r="F61" s="552">
        <f t="shared" si="12"/>
        <v>0</v>
      </c>
      <c r="G61" s="249">
        <v>0</v>
      </c>
      <c r="H61" s="220">
        <f t="shared" si="6"/>
        <v>0</v>
      </c>
      <c r="I61" s="231"/>
      <c r="J61" s="552">
        <f t="shared" si="13"/>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7"/>
        <v>0</v>
      </c>
      <c r="AX61" s="442">
        <f t="shared" si="8"/>
        <v>0</v>
      </c>
      <c r="AY61" s="443">
        <f t="shared" si="3"/>
        <v>0</v>
      </c>
    </row>
    <row r="62" spans="1:51" s="4" customFormat="1" ht="15" hidden="1" customHeight="1" thickBot="1" x14ac:dyDescent="0.25">
      <c r="A62" s="169"/>
      <c r="B62" s="461"/>
      <c r="C62" s="274"/>
      <c r="D62" s="274"/>
      <c r="E62" s="277"/>
      <c r="F62" s="552">
        <f t="shared" si="12"/>
        <v>0</v>
      </c>
      <c r="G62" s="277">
        <v>0</v>
      </c>
      <c r="H62" s="226">
        <f t="shared" si="6"/>
        <v>0</v>
      </c>
      <c r="I62" s="227"/>
      <c r="J62" s="552">
        <f t="shared" si="13"/>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7"/>
        <v>0</v>
      </c>
      <c r="AX62" s="442">
        <f t="shared" si="8"/>
        <v>0</v>
      </c>
      <c r="AY62" s="443">
        <f t="shared" si="3"/>
        <v>0</v>
      </c>
    </row>
    <row r="63" spans="1:51" s="4" customFormat="1" ht="15" hidden="1" customHeight="1" x14ac:dyDescent="0.2">
      <c r="A63" s="557"/>
      <c r="B63" s="576"/>
      <c r="C63" s="450"/>
      <c r="D63" s="450"/>
      <c r="E63" s="555">
        <f t="shared" ref="E63:L63" si="41">SUM(E64:E65)</f>
        <v>0</v>
      </c>
      <c r="F63" s="549">
        <f t="shared" si="41"/>
        <v>0</v>
      </c>
      <c r="G63" s="555">
        <f t="shared" si="41"/>
        <v>0</v>
      </c>
      <c r="H63" s="555">
        <f t="shared" si="41"/>
        <v>0</v>
      </c>
      <c r="I63" s="555">
        <f t="shared" si="41"/>
        <v>0</v>
      </c>
      <c r="J63" s="549">
        <f t="shared" si="41"/>
        <v>0</v>
      </c>
      <c r="K63" s="555">
        <f t="shared" si="41"/>
        <v>0</v>
      </c>
      <c r="L63" s="555">
        <f t="shared" si="41"/>
        <v>0</v>
      </c>
      <c r="M63" s="555"/>
      <c r="N63" s="431">
        <f>SUM(N64:N65)</f>
        <v>0</v>
      </c>
      <c r="O63" s="431">
        <f>SUM(O64:O65)</f>
        <v>0</v>
      </c>
      <c r="P63" s="481">
        <f>SUM(P64:P65)</f>
        <v>0</v>
      </c>
      <c r="Q63" s="482">
        <f>SUM(Q64:Q65)</f>
        <v>0</v>
      </c>
      <c r="R63" s="483">
        <f t="shared" ref="R63:X63" si="42">SUM(R64:R65)</f>
        <v>0</v>
      </c>
      <c r="S63" s="484">
        <f t="shared" si="42"/>
        <v>0</v>
      </c>
      <c r="T63" s="482">
        <f t="shared" si="42"/>
        <v>0</v>
      </c>
      <c r="U63" s="482">
        <f t="shared" si="42"/>
        <v>0</v>
      </c>
      <c r="V63" s="482">
        <f t="shared" si="42"/>
        <v>0</v>
      </c>
      <c r="W63" s="482">
        <f t="shared" si="42"/>
        <v>0</v>
      </c>
      <c r="X63" s="482">
        <f t="shared" si="42"/>
        <v>0</v>
      </c>
      <c r="Y63" s="482">
        <f t="shared" ref="Y63:AV63" si="43">SUM(Y64:Y65)</f>
        <v>0</v>
      </c>
      <c r="Z63" s="482">
        <f t="shared" si="43"/>
        <v>0</v>
      </c>
      <c r="AA63" s="482">
        <f t="shared" si="43"/>
        <v>0</v>
      </c>
      <c r="AB63" s="482">
        <f t="shared" si="43"/>
        <v>0</v>
      </c>
      <c r="AC63" s="482">
        <f t="shared" si="43"/>
        <v>0</v>
      </c>
      <c r="AD63" s="483">
        <f t="shared" si="43"/>
        <v>0</v>
      </c>
      <c r="AE63" s="484">
        <f t="shared" si="43"/>
        <v>0</v>
      </c>
      <c r="AF63" s="482">
        <f t="shared" si="43"/>
        <v>0</v>
      </c>
      <c r="AG63" s="482">
        <f t="shared" si="43"/>
        <v>0</v>
      </c>
      <c r="AH63" s="482">
        <f t="shared" si="43"/>
        <v>0</v>
      </c>
      <c r="AI63" s="482">
        <f t="shared" si="43"/>
        <v>0</v>
      </c>
      <c r="AJ63" s="482">
        <f t="shared" si="43"/>
        <v>0</v>
      </c>
      <c r="AK63" s="482">
        <f t="shared" si="43"/>
        <v>0</v>
      </c>
      <c r="AL63" s="482">
        <f t="shared" si="43"/>
        <v>0</v>
      </c>
      <c r="AM63" s="482">
        <f t="shared" si="43"/>
        <v>0</v>
      </c>
      <c r="AN63" s="482">
        <f t="shared" si="43"/>
        <v>0</v>
      </c>
      <c r="AO63" s="482">
        <f t="shared" si="43"/>
        <v>0</v>
      </c>
      <c r="AP63" s="483">
        <f t="shared" si="43"/>
        <v>0</v>
      </c>
      <c r="AQ63" s="484">
        <f t="shared" si="43"/>
        <v>0</v>
      </c>
      <c r="AR63" s="482">
        <f t="shared" si="43"/>
        <v>0</v>
      </c>
      <c r="AS63" s="482">
        <f t="shared" si="43"/>
        <v>0</v>
      </c>
      <c r="AT63" s="482">
        <f t="shared" si="43"/>
        <v>0</v>
      </c>
      <c r="AU63" s="482">
        <f t="shared" si="43"/>
        <v>0</v>
      </c>
      <c r="AV63" s="482">
        <f t="shared" si="43"/>
        <v>0</v>
      </c>
      <c r="AW63" s="441">
        <f t="shared" si="7"/>
        <v>0</v>
      </c>
      <c r="AX63" s="442">
        <f t="shared" si="8"/>
        <v>0</v>
      </c>
      <c r="AY63" s="443">
        <f t="shared" ref="AY63:AY70" si="44">+G63-AX63</f>
        <v>0</v>
      </c>
    </row>
    <row r="64" spans="1:51" s="4" customFormat="1" ht="15" hidden="1" customHeight="1" x14ac:dyDescent="0.2">
      <c r="A64" s="150"/>
      <c r="B64" s="459"/>
      <c r="C64" s="273"/>
      <c r="D64" s="273"/>
      <c r="E64" s="249"/>
      <c r="F64" s="552">
        <f t="shared" si="12"/>
        <v>0</v>
      </c>
      <c r="G64" s="249">
        <v>0</v>
      </c>
      <c r="H64" s="220">
        <f t="shared" si="6"/>
        <v>0</v>
      </c>
      <c r="I64" s="231"/>
      <c r="J64" s="552">
        <f t="shared" si="13"/>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7"/>
        <v>0</v>
      </c>
      <c r="AX64" s="442">
        <f t="shared" si="8"/>
        <v>0</v>
      </c>
      <c r="AY64" s="443">
        <f t="shared" si="44"/>
        <v>0</v>
      </c>
    </row>
    <row r="65" spans="1:51" s="4" customFormat="1" ht="15" hidden="1" customHeight="1" thickBot="1" x14ac:dyDescent="0.25">
      <c r="A65" s="170"/>
      <c r="B65" s="460"/>
      <c r="C65" s="274"/>
      <c r="D65" s="274"/>
      <c r="E65" s="277"/>
      <c r="F65" s="552">
        <f t="shared" si="12"/>
        <v>0</v>
      </c>
      <c r="G65" s="277">
        <v>0</v>
      </c>
      <c r="H65" s="226">
        <f t="shared" si="6"/>
        <v>0</v>
      </c>
      <c r="I65" s="227"/>
      <c r="J65" s="552">
        <f t="shared" si="13"/>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5">SUM(P65:AV65)</f>
        <v>0</v>
      </c>
      <c r="AX65" s="442">
        <f t="shared" ref="AX65:AX70" si="46">+AW65+N65</f>
        <v>0</v>
      </c>
      <c r="AY65" s="443">
        <f t="shared" si="44"/>
        <v>0</v>
      </c>
    </row>
    <row r="66" spans="1:51" s="4" customFormat="1" ht="15" hidden="1" customHeight="1" x14ac:dyDescent="0.2">
      <c r="A66" s="558"/>
      <c r="B66" s="577"/>
      <c r="C66" s="578"/>
      <c r="D66" s="453"/>
      <c r="E66" s="555">
        <f t="shared" ref="E66:L66" si="47">SUM(E67:E68)</f>
        <v>0</v>
      </c>
      <c r="F66" s="549">
        <f t="shared" si="47"/>
        <v>0</v>
      </c>
      <c r="G66" s="555">
        <f t="shared" si="47"/>
        <v>0</v>
      </c>
      <c r="H66" s="559">
        <f t="shared" si="47"/>
        <v>0</v>
      </c>
      <c r="I66" s="559">
        <f t="shared" si="47"/>
        <v>0</v>
      </c>
      <c r="J66" s="549">
        <f t="shared" si="47"/>
        <v>0</v>
      </c>
      <c r="K66" s="555">
        <f t="shared" si="47"/>
        <v>0</v>
      </c>
      <c r="L66" s="559">
        <f t="shared" si="47"/>
        <v>0</v>
      </c>
      <c r="M66" s="555"/>
      <c r="N66" s="431">
        <f>SUM(N67:N68)</f>
        <v>0</v>
      </c>
      <c r="O66" s="431">
        <f>SUM(O67:O68)</f>
        <v>0</v>
      </c>
      <c r="P66" s="481">
        <f>SUM(P67:P68)</f>
        <v>0</v>
      </c>
      <c r="Q66" s="482">
        <f>SUM(Q67:Q68)</f>
        <v>0</v>
      </c>
      <c r="R66" s="483">
        <f t="shared" ref="R66:X66" si="48">SUM(R67:R68)</f>
        <v>0</v>
      </c>
      <c r="S66" s="484">
        <f t="shared" si="48"/>
        <v>0</v>
      </c>
      <c r="T66" s="482">
        <f t="shared" si="48"/>
        <v>0</v>
      </c>
      <c r="U66" s="482">
        <f t="shared" si="48"/>
        <v>0</v>
      </c>
      <c r="V66" s="482">
        <f t="shared" si="48"/>
        <v>0</v>
      </c>
      <c r="W66" s="482">
        <f t="shared" si="48"/>
        <v>0</v>
      </c>
      <c r="X66" s="482">
        <f t="shared" si="48"/>
        <v>0</v>
      </c>
      <c r="Y66" s="482">
        <f t="shared" ref="Y66:AV66" si="49">SUM(Y67:Y68)</f>
        <v>0</v>
      </c>
      <c r="Z66" s="482">
        <f t="shared" si="49"/>
        <v>0</v>
      </c>
      <c r="AA66" s="482">
        <f t="shared" si="49"/>
        <v>0</v>
      </c>
      <c r="AB66" s="482">
        <f t="shared" si="49"/>
        <v>0</v>
      </c>
      <c r="AC66" s="482">
        <f t="shared" si="49"/>
        <v>0</v>
      </c>
      <c r="AD66" s="483">
        <f t="shared" si="49"/>
        <v>0</v>
      </c>
      <c r="AE66" s="484">
        <f t="shared" si="49"/>
        <v>0</v>
      </c>
      <c r="AF66" s="482">
        <f t="shared" si="49"/>
        <v>0</v>
      </c>
      <c r="AG66" s="482">
        <f t="shared" si="49"/>
        <v>0</v>
      </c>
      <c r="AH66" s="482">
        <f t="shared" si="49"/>
        <v>0</v>
      </c>
      <c r="AI66" s="482">
        <f t="shared" si="49"/>
        <v>0</v>
      </c>
      <c r="AJ66" s="482">
        <f t="shared" si="49"/>
        <v>0</v>
      </c>
      <c r="AK66" s="482">
        <f t="shared" si="49"/>
        <v>0</v>
      </c>
      <c r="AL66" s="482">
        <f t="shared" si="49"/>
        <v>0</v>
      </c>
      <c r="AM66" s="482">
        <f t="shared" si="49"/>
        <v>0</v>
      </c>
      <c r="AN66" s="482">
        <f t="shared" si="49"/>
        <v>0</v>
      </c>
      <c r="AO66" s="482">
        <f t="shared" si="49"/>
        <v>0</v>
      </c>
      <c r="AP66" s="483">
        <f t="shared" si="49"/>
        <v>0</v>
      </c>
      <c r="AQ66" s="484">
        <f t="shared" si="49"/>
        <v>0</v>
      </c>
      <c r="AR66" s="482">
        <f t="shared" si="49"/>
        <v>0</v>
      </c>
      <c r="AS66" s="482">
        <f t="shared" si="49"/>
        <v>0</v>
      </c>
      <c r="AT66" s="482">
        <f t="shared" si="49"/>
        <v>0</v>
      </c>
      <c r="AU66" s="482">
        <f t="shared" si="49"/>
        <v>0</v>
      </c>
      <c r="AV66" s="482">
        <f t="shared" si="49"/>
        <v>0</v>
      </c>
      <c r="AW66" s="441">
        <f t="shared" si="45"/>
        <v>0</v>
      </c>
      <c r="AX66" s="442">
        <f t="shared" si="46"/>
        <v>0</v>
      </c>
      <c r="AY66" s="443">
        <f t="shared" si="44"/>
        <v>0</v>
      </c>
    </row>
    <row r="67" spans="1:51" s="4" customFormat="1" ht="15" hidden="1" customHeight="1" x14ac:dyDescent="0.2">
      <c r="A67" s="174"/>
      <c r="B67" s="465"/>
      <c r="C67" s="275"/>
      <c r="D67" s="275"/>
      <c r="E67" s="249"/>
      <c r="F67" s="552">
        <f t="shared" si="12"/>
        <v>0</v>
      </c>
      <c r="G67" s="249">
        <v>0</v>
      </c>
      <c r="H67" s="220">
        <f t="shared" si="6"/>
        <v>0</v>
      </c>
      <c r="I67" s="233"/>
      <c r="J67" s="552">
        <f t="shared" si="13"/>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5"/>
        <v>0</v>
      </c>
      <c r="AX67" s="442">
        <f t="shared" si="46"/>
        <v>0</v>
      </c>
      <c r="AY67" s="443">
        <f t="shared" si="44"/>
        <v>0</v>
      </c>
    </row>
    <row r="68" spans="1:51" s="4" customFormat="1" ht="15" hidden="1" customHeight="1" thickBot="1" x14ac:dyDescent="0.25">
      <c r="A68" s="179"/>
      <c r="B68" s="460"/>
      <c r="C68" s="276"/>
      <c r="D68" s="276"/>
      <c r="E68" s="277"/>
      <c r="F68" s="560">
        <f t="shared" si="12"/>
        <v>0</v>
      </c>
      <c r="G68" s="277">
        <v>0</v>
      </c>
      <c r="H68" s="226">
        <f t="shared" si="6"/>
        <v>0</v>
      </c>
      <c r="I68" s="227"/>
      <c r="J68" s="560">
        <f t="shared" si="13"/>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5"/>
        <v>0</v>
      </c>
      <c r="AX68" s="442">
        <f t="shared" si="46"/>
        <v>0</v>
      </c>
      <c r="AY68" s="443">
        <f t="shared" si="44"/>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5"/>
        <v>0</v>
      </c>
      <c r="AX69" s="442">
        <f t="shared" si="46"/>
        <v>0</v>
      </c>
      <c r="AY69" s="443">
        <f t="shared" si="44"/>
        <v>0</v>
      </c>
    </row>
    <row r="70" spans="1:51" s="565" customFormat="1" ht="22.5" customHeight="1" thickBot="1" x14ac:dyDescent="0.25">
      <c r="A70" s="175"/>
      <c r="B70" s="175"/>
      <c r="C70" s="176" t="s">
        <v>301</v>
      </c>
      <c r="D70" s="17"/>
      <c r="E70" s="240">
        <f t="shared" ref="E70:L70" si="50">SUM(E8,E24,E33,E38,E42,E45,E48,E51,E54,E57,E60,E63,E66)</f>
        <v>0</v>
      </c>
      <c r="F70" s="328">
        <f t="shared" si="50"/>
        <v>0</v>
      </c>
      <c r="G70" s="240">
        <f t="shared" si="50"/>
        <v>0</v>
      </c>
      <c r="H70" s="240">
        <f t="shared" si="50"/>
        <v>0</v>
      </c>
      <c r="I70" s="241">
        <f t="shared" si="50"/>
        <v>0</v>
      </c>
      <c r="J70" s="328">
        <f>SUM(J8,J24,J33,J38,J42,J45,J48,J51,J54,J57,J60,J63,J66)</f>
        <v>0</v>
      </c>
      <c r="K70" s="241">
        <f t="shared" si="50"/>
        <v>0</v>
      </c>
      <c r="L70" s="241">
        <f t="shared" si="50"/>
        <v>0</v>
      </c>
      <c r="M70" s="512"/>
      <c r="N70" s="571">
        <f>+IFERROR(VLOOKUP(B69,Sheet1!B:D,2,FALSE),0)</f>
        <v>0</v>
      </c>
      <c r="O70" s="571">
        <f>+IFERROR(VLOOKUP(B69,Sheet1!B:D,3,FALSE)+VLOOKUP(B69,Sheet1!B:E,4,FALSE),0)</f>
        <v>0</v>
      </c>
      <c r="P70" s="397">
        <f t="shared" ref="P70:AC70" si="51">SUM(P8,P24,P33,P38,P42,P45,P48,P51,P54,P57,P60,P63,P66)</f>
        <v>0</v>
      </c>
      <c r="Q70" s="240">
        <f t="shared" si="51"/>
        <v>0</v>
      </c>
      <c r="R70" s="405">
        <f t="shared" si="51"/>
        <v>0</v>
      </c>
      <c r="S70" s="397">
        <f t="shared" si="51"/>
        <v>0</v>
      </c>
      <c r="T70" s="240">
        <f t="shared" si="51"/>
        <v>0</v>
      </c>
      <c r="U70" s="240">
        <f t="shared" si="51"/>
        <v>0</v>
      </c>
      <c r="V70" s="240">
        <f t="shared" si="51"/>
        <v>0</v>
      </c>
      <c r="W70" s="240">
        <f t="shared" si="51"/>
        <v>0</v>
      </c>
      <c r="X70" s="240">
        <f t="shared" si="51"/>
        <v>0</v>
      </c>
      <c r="Y70" s="240">
        <f t="shared" si="51"/>
        <v>0</v>
      </c>
      <c r="Z70" s="240">
        <f t="shared" si="51"/>
        <v>0</v>
      </c>
      <c r="AA70" s="240">
        <f t="shared" si="51"/>
        <v>0</v>
      </c>
      <c r="AB70" s="240">
        <f t="shared" si="51"/>
        <v>0</v>
      </c>
      <c r="AC70" s="240">
        <f t="shared" si="51"/>
        <v>0</v>
      </c>
      <c r="AD70" s="405">
        <f t="shared" ref="AD70:AV70" si="52">SUM(AD8,AD24,AD33,AD38,AD42,AD45,AD48,AD51,AD54,AD57,AD60,AD63,AD66)</f>
        <v>0</v>
      </c>
      <c r="AE70" s="397">
        <f t="shared" si="52"/>
        <v>0</v>
      </c>
      <c r="AF70" s="240">
        <f t="shared" si="52"/>
        <v>0</v>
      </c>
      <c r="AG70" s="240">
        <f t="shared" si="52"/>
        <v>0</v>
      </c>
      <c r="AH70" s="240">
        <f t="shared" si="52"/>
        <v>0</v>
      </c>
      <c r="AI70" s="240">
        <f t="shared" si="52"/>
        <v>0</v>
      </c>
      <c r="AJ70" s="240">
        <f t="shared" si="52"/>
        <v>0</v>
      </c>
      <c r="AK70" s="240">
        <f t="shared" si="52"/>
        <v>0</v>
      </c>
      <c r="AL70" s="240">
        <f t="shared" si="52"/>
        <v>0</v>
      </c>
      <c r="AM70" s="240">
        <f t="shared" si="52"/>
        <v>0</v>
      </c>
      <c r="AN70" s="240">
        <f t="shared" si="52"/>
        <v>0</v>
      </c>
      <c r="AO70" s="240">
        <f t="shared" si="52"/>
        <v>0</v>
      </c>
      <c r="AP70" s="405">
        <f t="shared" si="52"/>
        <v>0</v>
      </c>
      <c r="AQ70" s="397">
        <f t="shared" si="52"/>
        <v>0</v>
      </c>
      <c r="AR70" s="240">
        <f t="shared" si="52"/>
        <v>0</v>
      </c>
      <c r="AS70" s="240">
        <f t="shared" si="52"/>
        <v>0</v>
      </c>
      <c r="AT70" s="240">
        <f t="shared" si="52"/>
        <v>0</v>
      </c>
      <c r="AU70" s="240">
        <f t="shared" si="52"/>
        <v>0</v>
      </c>
      <c r="AV70" s="240">
        <f t="shared" si="52"/>
        <v>0</v>
      </c>
      <c r="AW70" s="240">
        <f t="shared" si="45"/>
        <v>0</v>
      </c>
      <c r="AX70" s="240">
        <f t="shared" si="46"/>
        <v>0</v>
      </c>
      <c r="AY70" s="445">
        <f t="shared" si="44"/>
        <v>0</v>
      </c>
    </row>
    <row r="71" spans="1:51" hidden="1" x14ac:dyDescent="0.25">
      <c r="A71" s="447"/>
      <c r="B71" s="447"/>
      <c r="C71" s="447"/>
      <c r="D71" s="447"/>
      <c r="E71" s="853"/>
      <c r="F71" s="853"/>
      <c r="G71" s="853"/>
      <c r="H71" s="853"/>
      <c r="I71" s="854"/>
      <c r="J71" s="855"/>
      <c r="K71" s="855"/>
      <c r="L71" s="855"/>
      <c r="M71" s="856"/>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3">+N70*0.2</f>
        <v>0</v>
      </c>
      <c r="O74" s="490">
        <f>+O70*0.2</f>
        <v>0</v>
      </c>
      <c r="P74" s="490">
        <f t="shared" si="53"/>
        <v>0</v>
      </c>
      <c r="Q74" s="490">
        <f t="shared" si="53"/>
        <v>0</v>
      </c>
      <c r="R74" s="490">
        <f t="shared" si="53"/>
        <v>0</v>
      </c>
      <c r="S74" s="490">
        <f t="shared" si="53"/>
        <v>0</v>
      </c>
      <c r="T74" s="490">
        <f t="shared" si="53"/>
        <v>0</v>
      </c>
      <c r="U74" s="490">
        <f t="shared" si="53"/>
        <v>0</v>
      </c>
      <c r="V74" s="490">
        <f t="shared" si="53"/>
        <v>0</v>
      </c>
      <c r="W74" s="490">
        <f t="shared" si="53"/>
        <v>0</v>
      </c>
      <c r="X74" s="490">
        <f t="shared" si="53"/>
        <v>0</v>
      </c>
      <c r="Y74" s="490">
        <f t="shared" si="53"/>
        <v>0</v>
      </c>
      <c r="Z74" s="490">
        <f t="shared" si="53"/>
        <v>0</v>
      </c>
      <c r="AA74" s="490">
        <f t="shared" si="53"/>
        <v>0</v>
      </c>
      <c r="AB74" s="490">
        <f t="shared" si="53"/>
        <v>0</v>
      </c>
      <c r="AC74" s="490">
        <f t="shared" si="53"/>
        <v>0</v>
      </c>
      <c r="AD74" s="490">
        <f t="shared" ref="AD74:AV74" si="54">+AD70*0.2</f>
        <v>0</v>
      </c>
      <c r="AE74" s="490">
        <f t="shared" si="54"/>
        <v>0</v>
      </c>
      <c r="AF74" s="490">
        <f t="shared" si="54"/>
        <v>0</v>
      </c>
      <c r="AG74" s="490">
        <f t="shared" si="54"/>
        <v>0</v>
      </c>
      <c r="AH74" s="490">
        <f t="shared" si="54"/>
        <v>0</v>
      </c>
      <c r="AI74" s="490">
        <f t="shared" si="54"/>
        <v>0</v>
      </c>
      <c r="AJ74" s="490">
        <f t="shared" si="54"/>
        <v>0</v>
      </c>
      <c r="AK74" s="490">
        <f t="shared" si="54"/>
        <v>0</v>
      </c>
      <c r="AL74" s="490">
        <f t="shared" si="54"/>
        <v>0</v>
      </c>
      <c r="AM74" s="490">
        <f t="shared" si="54"/>
        <v>0</v>
      </c>
      <c r="AN74" s="490">
        <f t="shared" si="54"/>
        <v>0</v>
      </c>
      <c r="AO74" s="490">
        <f t="shared" si="54"/>
        <v>0</v>
      </c>
      <c r="AP74" s="490">
        <f t="shared" si="54"/>
        <v>0</v>
      </c>
      <c r="AQ74" s="490">
        <f t="shared" si="54"/>
        <v>0</v>
      </c>
      <c r="AR74" s="490">
        <f t="shared" si="54"/>
        <v>0</v>
      </c>
      <c r="AS74" s="490">
        <f t="shared" si="54"/>
        <v>0</v>
      </c>
      <c r="AT74" s="490">
        <f t="shared" si="54"/>
        <v>0</v>
      </c>
      <c r="AU74" s="490">
        <f t="shared" si="54"/>
        <v>0</v>
      </c>
      <c r="AV74" s="490">
        <f t="shared" si="54"/>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5">SUM(N70:N74)</f>
        <v>0</v>
      </c>
      <c r="O75" s="490">
        <f>SUM(O70:O74)</f>
        <v>0</v>
      </c>
      <c r="P75" s="490">
        <f t="shared" si="55"/>
        <v>0</v>
      </c>
      <c r="Q75" s="490">
        <f t="shared" si="55"/>
        <v>0</v>
      </c>
      <c r="R75" s="490">
        <f t="shared" si="55"/>
        <v>0</v>
      </c>
      <c r="S75" s="490">
        <f t="shared" si="55"/>
        <v>0</v>
      </c>
      <c r="T75" s="490">
        <f t="shared" si="55"/>
        <v>0</v>
      </c>
      <c r="U75" s="490">
        <f t="shared" si="55"/>
        <v>0</v>
      </c>
      <c r="V75" s="490">
        <f t="shared" si="55"/>
        <v>0</v>
      </c>
      <c r="W75" s="490">
        <f t="shared" si="55"/>
        <v>0</v>
      </c>
      <c r="X75" s="490">
        <f t="shared" si="55"/>
        <v>0</v>
      </c>
      <c r="Y75" s="490">
        <f t="shared" si="55"/>
        <v>0</v>
      </c>
      <c r="Z75" s="490">
        <f t="shared" si="55"/>
        <v>0</v>
      </c>
      <c r="AA75" s="490">
        <f t="shared" si="55"/>
        <v>0</v>
      </c>
      <c r="AB75" s="490">
        <f t="shared" si="55"/>
        <v>0</v>
      </c>
      <c r="AC75" s="490">
        <f t="shared" si="55"/>
        <v>0</v>
      </c>
      <c r="AD75" s="490">
        <f t="shared" ref="AD75:AV75" si="56">SUM(AD70:AD74)</f>
        <v>0</v>
      </c>
      <c r="AE75" s="490">
        <f t="shared" si="56"/>
        <v>0</v>
      </c>
      <c r="AF75" s="490">
        <f t="shared" si="56"/>
        <v>0</v>
      </c>
      <c r="AG75" s="490">
        <f t="shared" si="56"/>
        <v>0</v>
      </c>
      <c r="AH75" s="490">
        <f t="shared" si="56"/>
        <v>0</v>
      </c>
      <c r="AI75" s="490">
        <f t="shared" si="56"/>
        <v>0</v>
      </c>
      <c r="AJ75" s="490">
        <f t="shared" si="56"/>
        <v>0</v>
      </c>
      <c r="AK75" s="490">
        <f t="shared" si="56"/>
        <v>0</v>
      </c>
      <c r="AL75" s="490">
        <f t="shared" si="56"/>
        <v>0</v>
      </c>
      <c r="AM75" s="490">
        <f t="shared" si="56"/>
        <v>0</v>
      </c>
      <c r="AN75" s="490">
        <f t="shared" si="56"/>
        <v>0</v>
      </c>
      <c r="AO75" s="490">
        <f t="shared" si="56"/>
        <v>0</v>
      </c>
      <c r="AP75" s="490">
        <f t="shared" si="56"/>
        <v>0</v>
      </c>
      <c r="AQ75" s="490">
        <f t="shared" si="56"/>
        <v>0</v>
      </c>
      <c r="AR75" s="490">
        <f t="shared" si="56"/>
        <v>0</v>
      </c>
      <c r="AS75" s="490">
        <f t="shared" si="56"/>
        <v>0</v>
      </c>
      <c r="AT75" s="490">
        <f t="shared" si="56"/>
        <v>0</v>
      </c>
      <c r="AU75" s="490">
        <f t="shared" si="56"/>
        <v>0</v>
      </c>
      <c r="AV75" s="490">
        <f t="shared" si="56"/>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Trent Falls to Spurn Point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5" t="str">
        <f>IF(G115&gt;E115,"Budget Revisions add cost.",":)")</f>
        <v>:)</v>
      </c>
      <c r="I3" s="875"/>
      <c r="J3" s="875"/>
      <c r="K3" s="875"/>
      <c r="L3" s="875"/>
      <c r="M3" s="876"/>
      <c r="N3" s="223"/>
      <c r="O3" s="223"/>
      <c r="P3" s="883"/>
      <c r="Q3" s="884"/>
      <c r="R3" s="884"/>
      <c r="S3" s="884"/>
      <c r="T3" s="884"/>
      <c r="U3" s="884"/>
      <c r="V3" s="884"/>
      <c r="W3" s="884"/>
      <c r="X3" s="884"/>
      <c r="Y3" s="884"/>
      <c r="Z3" s="884"/>
      <c r="AA3" s="884"/>
      <c r="AB3" s="884"/>
      <c r="AC3" s="884"/>
      <c r="AD3" s="884"/>
      <c r="AE3" s="884"/>
      <c r="AF3" s="884"/>
      <c r="AG3" s="884"/>
      <c r="AH3" s="884"/>
      <c r="AI3" s="884"/>
      <c r="AJ3" s="884"/>
      <c r="AK3" s="884"/>
      <c r="AL3" s="884"/>
      <c r="AM3" s="884"/>
      <c r="AN3" s="884"/>
      <c r="AO3" s="884"/>
      <c r="AP3" s="884"/>
      <c r="AQ3" s="884"/>
      <c r="AR3" s="884"/>
      <c r="AS3" s="884"/>
      <c r="AT3" s="884"/>
      <c r="AU3" s="884"/>
      <c r="AV3" s="884"/>
    </row>
    <row r="4" spans="1:52" x14ac:dyDescent="0.25">
      <c r="A4" s="8"/>
      <c r="B4" s="8"/>
      <c r="C4" s="9"/>
      <c r="D4" s="9"/>
      <c r="E4" s="147"/>
      <c r="F4" s="212"/>
      <c r="G4" s="212"/>
      <c r="H4" s="875" t="str">
        <f>IF(AY115&lt;0,"Actual plus expected cost is more than forecast",":)")</f>
        <v>:)</v>
      </c>
      <c r="I4" s="875"/>
      <c r="J4" s="875"/>
      <c r="K4" s="875"/>
      <c r="L4" s="875"/>
      <c r="M4" s="876"/>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5" t="s">
        <v>9</v>
      </c>
      <c r="Q5" s="886"/>
      <c r="R5" s="886"/>
      <c r="S5" s="886"/>
      <c r="T5" s="886"/>
      <c r="U5" s="886"/>
      <c r="V5" s="886"/>
      <c r="W5" s="886"/>
      <c r="X5" s="886"/>
      <c r="Y5" s="886"/>
      <c r="Z5" s="886"/>
      <c r="AA5" s="886"/>
      <c r="AB5" s="886"/>
      <c r="AC5" s="886"/>
      <c r="AD5" s="886"/>
      <c r="AE5" s="886"/>
      <c r="AF5" s="886"/>
      <c r="AG5" s="886"/>
      <c r="AH5" s="886"/>
      <c r="AI5" s="886"/>
      <c r="AJ5" s="886"/>
      <c r="AK5" s="886"/>
      <c r="AL5" s="886"/>
      <c r="AM5" s="886"/>
      <c r="AN5" s="886"/>
      <c r="AO5" s="886"/>
      <c r="AP5" s="886"/>
      <c r="AQ5" s="886"/>
      <c r="AR5" s="886"/>
      <c r="AS5" s="886"/>
      <c r="AT5" s="886"/>
      <c r="AU5" s="886"/>
      <c r="AV5" s="886"/>
    </row>
    <row r="6" spans="1:52" x14ac:dyDescent="0.25">
      <c r="A6" s="8"/>
      <c r="B6" s="8"/>
      <c r="C6" s="8"/>
      <c r="D6" s="8"/>
      <c r="E6" s="877" t="s">
        <v>21</v>
      </c>
      <c r="F6" s="878"/>
      <c r="G6" s="878"/>
      <c r="H6" s="879"/>
      <c r="I6" s="880" t="s">
        <v>22</v>
      </c>
      <c r="J6" s="881"/>
      <c r="K6" s="881"/>
      <c r="L6" s="881"/>
      <c r="M6" s="882"/>
      <c r="N6" s="223"/>
      <c r="O6" s="223"/>
      <c r="P6" s="887" t="s">
        <v>56</v>
      </c>
      <c r="Q6" s="888"/>
      <c r="R6" s="888"/>
      <c r="S6" s="888"/>
      <c r="T6" s="888"/>
      <c r="U6" s="888"/>
      <c r="V6" s="888"/>
      <c r="W6" s="888"/>
      <c r="X6" s="888"/>
      <c r="Y6" s="888"/>
      <c r="Z6" s="888"/>
      <c r="AA6" s="888"/>
      <c r="AB6" s="888"/>
      <c r="AC6" s="888"/>
      <c r="AD6" s="888"/>
      <c r="AE6" s="888" t="s">
        <v>57</v>
      </c>
      <c r="AF6" s="888"/>
      <c r="AG6" s="888"/>
      <c r="AH6" s="888"/>
      <c r="AI6" s="888"/>
      <c r="AJ6" s="888"/>
      <c r="AK6" s="888"/>
      <c r="AL6" s="888"/>
      <c r="AM6" s="888"/>
      <c r="AN6" s="888"/>
      <c r="AO6" s="888"/>
      <c r="AP6" s="888"/>
      <c r="AQ6" s="888" t="s">
        <v>266</v>
      </c>
      <c r="AR6" s="888"/>
      <c r="AS6" s="888"/>
      <c r="AT6" s="888"/>
      <c r="AU6" s="888"/>
      <c r="AV6" s="88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ZK106.K244.Analysis code</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22" si="3">SUM(P8:AV8)</f>
        <v>0</v>
      </c>
      <c r="AX8" s="200">
        <f t="shared" ref="AX8:AX22" si="4">+AW8+N8</f>
        <v>0</v>
      </c>
      <c r="AY8" s="440">
        <f t="shared" ref="AY8:AY22" si="5">+G8-AX8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3"/>
        <v>0</v>
      </c>
      <c r="AX9" s="442">
        <f t="shared" si="4"/>
        <v>0</v>
      </c>
      <c r="AY9" s="443">
        <f t="shared" si="5"/>
        <v>0</v>
      </c>
    </row>
    <row r="10" spans="1:52" s="4" customFormat="1" ht="15" customHeight="1" x14ac:dyDescent="0.2">
      <c r="A10" s="339"/>
      <c r="B10" s="468"/>
      <c r="C10" s="340"/>
      <c r="D10" s="351"/>
      <c r="E10" s="256"/>
      <c r="F10" s="370">
        <f t="shared" ref="F10:F20" si="6">-E10+G10</f>
        <v>0</v>
      </c>
      <c r="G10" s="256"/>
      <c r="H10" s="572">
        <f t="shared" ref="H10:H73" si="7">SUM(N10:AV10)</f>
        <v>0</v>
      </c>
      <c r="I10" s="224"/>
      <c r="J10" s="370">
        <f t="shared" ref="J10:J20" si="8">-I10+K10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3"/>
        <v>0</v>
      </c>
      <c r="AX10" s="442">
        <f t="shared" si="4"/>
        <v>0</v>
      </c>
      <c r="AY10" s="443">
        <f t="shared" si="5"/>
        <v>0</v>
      </c>
    </row>
    <row r="11" spans="1:52" s="4" customFormat="1" ht="15" hidden="1" customHeight="1" x14ac:dyDescent="0.2">
      <c r="A11" s="150"/>
      <c r="B11" s="459"/>
      <c r="C11" s="279"/>
      <c r="D11" s="279"/>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3"/>
        <v>0</v>
      </c>
      <c r="AX11" s="442">
        <f t="shared" si="4"/>
        <v>0</v>
      </c>
      <c r="AY11" s="443">
        <f t="shared" si="5"/>
        <v>0</v>
      </c>
    </row>
    <row r="12" spans="1:52" s="4" customFormat="1" ht="15" hidden="1" customHeight="1" x14ac:dyDescent="0.2">
      <c r="A12" s="150"/>
      <c r="B12" s="459"/>
      <c r="C12" s="262"/>
      <c r="D12" s="373"/>
      <c r="E12" s="256"/>
      <c r="F12" s="370">
        <f t="shared" si="6"/>
        <v>0</v>
      </c>
      <c r="G12" s="256"/>
      <c r="H12" s="572">
        <f t="shared" si="7"/>
        <v>0</v>
      </c>
      <c r="I12" s="224"/>
      <c r="J12" s="370">
        <f t="shared" si="8"/>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3"/>
        <v>0</v>
      </c>
      <c r="AX12" s="442">
        <f t="shared" si="4"/>
        <v>0</v>
      </c>
      <c r="AY12" s="443">
        <f t="shared" si="5"/>
        <v>0</v>
      </c>
    </row>
    <row r="13" spans="1:52" s="4" customFormat="1" ht="15" hidden="1" customHeight="1" x14ac:dyDescent="0.2">
      <c r="A13" s="150"/>
      <c r="B13" s="459"/>
      <c r="C13" s="262"/>
      <c r="D13" s="373"/>
      <c r="E13" s="256"/>
      <c r="F13" s="370">
        <f t="shared" si="6"/>
        <v>0</v>
      </c>
      <c r="G13" s="256"/>
      <c r="H13" s="572">
        <f t="shared" si="7"/>
        <v>0</v>
      </c>
      <c r="I13" s="224"/>
      <c r="J13" s="370">
        <f t="shared" si="8"/>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3"/>
        <v>0</v>
      </c>
      <c r="AX13" s="442">
        <f t="shared" si="4"/>
        <v>0</v>
      </c>
      <c r="AY13" s="443">
        <f t="shared" si="5"/>
        <v>0</v>
      </c>
    </row>
    <row r="14" spans="1:52" s="4" customFormat="1" ht="15" hidden="1" customHeight="1" thickBot="1" x14ac:dyDescent="0.25">
      <c r="A14" s="150"/>
      <c r="B14" s="459"/>
      <c r="C14" s="262"/>
      <c r="D14" s="373"/>
      <c r="E14" s="256"/>
      <c r="F14" s="370">
        <f t="shared" si="6"/>
        <v>0</v>
      </c>
      <c r="G14" s="256"/>
      <c r="H14" s="572">
        <f t="shared" si="7"/>
        <v>0</v>
      </c>
      <c r="I14" s="224"/>
      <c r="J14" s="370">
        <f t="shared" si="8"/>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3"/>
        <v>0</v>
      </c>
      <c r="AX14" s="442">
        <f t="shared" si="4"/>
        <v>0</v>
      </c>
      <c r="AY14" s="443">
        <f t="shared" si="5"/>
        <v>0</v>
      </c>
    </row>
    <row r="15" spans="1:52" s="4" customFormat="1" ht="15" hidden="1" customHeight="1" x14ac:dyDescent="0.2">
      <c r="A15" s="150"/>
      <c r="B15" s="459"/>
      <c r="C15" s="262"/>
      <c r="D15" s="373"/>
      <c r="E15" s="256"/>
      <c r="F15" s="370">
        <f t="shared" si="6"/>
        <v>0</v>
      </c>
      <c r="G15" s="256"/>
      <c r="H15" s="572">
        <f t="shared" si="7"/>
        <v>0</v>
      </c>
      <c r="I15" s="224"/>
      <c r="J15" s="370">
        <f t="shared" si="8"/>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3"/>
        <v>0</v>
      </c>
      <c r="AX15" s="442">
        <f t="shared" si="4"/>
        <v>0</v>
      </c>
      <c r="AY15" s="44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3"/>
        <v>0</v>
      </c>
      <c r="AX16" s="442">
        <f t="shared" si="4"/>
        <v>0</v>
      </c>
      <c r="AY16" s="44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3"/>
        <v>0</v>
      </c>
      <c r="AX17" s="442">
        <f t="shared" si="4"/>
        <v>0</v>
      </c>
      <c r="AY17" s="443">
        <f t="shared" si="5"/>
        <v>0</v>
      </c>
    </row>
    <row r="18" spans="1:51" s="4" customFormat="1" ht="15" customHeight="1" x14ac:dyDescent="0.2">
      <c r="A18" s="150"/>
      <c r="B18" s="459"/>
      <c r="C18" s="262"/>
      <c r="D18" s="373"/>
      <c r="E18" s="256"/>
      <c r="F18" s="370">
        <f t="shared" si="6"/>
        <v>0</v>
      </c>
      <c r="G18" s="256"/>
      <c r="H18" s="572">
        <f t="shared" si="7"/>
        <v>0</v>
      </c>
      <c r="I18" s="224"/>
      <c r="J18" s="370">
        <f t="shared" si="8"/>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3"/>
        <v>0</v>
      </c>
      <c r="AX18" s="442">
        <f t="shared" si="4"/>
        <v>0</v>
      </c>
      <c r="AY18" s="443">
        <f t="shared" si="5"/>
        <v>0</v>
      </c>
    </row>
    <row r="19" spans="1:51" s="4" customFormat="1" ht="15" customHeight="1" x14ac:dyDescent="0.2">
      <c r="A19" s="150"/>
      <c r="B19" s="459" t="str">
        <f>+B8</f>
        <v>ZK106.K244.Analysis code</v>
      </c>
      <c r="C19" s="262"/>
      <c r="D19" s="373"/>
      <c r="E19" s="256"/>
      <c r="F19" s="370">
        <f t="shared" si="6"/>
        <v>0</v>
      </c>
      <c r="G19" s="256"/>
      <c r="H19" s="572">
        <f t="shared" si="7"/>
        <v>0</v>
      </c>
      <c r="I19" s="224"/>
      <c r="J19" s="370">
        <f t="shared" si="8"/>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3"/>
        <v>0</v>
      </c>
      <c r="AX19" s="442">
        <f t="shared" si="4"/>
        <v>0</v>
      </c>
      <c r="AY19" s="443">
        <f t="shared" si="5"/>
        <v>0</v>
      </c>
    </row>
    <row r="20" spans="1:51" s="4" customFormat="1" ht="15" customHeight="1" thickBot="1" x14ac:dyDescent="0.3">
      <c r="A20" s="170"/>
      <c r="B20" s="460"/>
      <c r="C20" s="280" t="s">
        <v>301</v>
      </c>
      <c r="D20" s="280"/>
      <c r="E20" s="277"/>
      <c r="F20" s="370">
        <f t="shared" si="6"/>
        <v>0</v>
      </c>
      <c r="G20" s="277"/>
      <c r="H20" s="579">
        <f t="shared" si="7"/>
        <v>0</v>
      </c>
      <c r="I20" s="227"/>
      <c r="J20" s="370">
        <f t="shared" si="8"/>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3"/>
        <v>0</v>
      </c>
      <c r="AX20" s="442">
        <f t="shared" si="4"/>
        <v>0</v>
      </c>
      <c r="AY20" s="443">
        <f t="shared" si="5"/>
        <v>0</v>
      </c>
    </row>
    <row r="21" spans="1:51" s="4" customFormat="1" ht="15" customHeight="1" x14ac:dyDescent="0.2">
      <c r="A21" s="196" t="s">
        <v>146</v>
      </c>
      <c r="B21" s="458" t="str">
        <f>+LEFT($E$5,5)&amp;"."&amp;A21&amp;"."&amp;$E$3</f>
        <v>ZK106.K245.Analysis code</v>
      </c>
      <c r="C21" s="343" t="s">
        <v>147</v>
      </c>
      <c r="D21" s="343"/>
      <c r="E21" s="229">
        <f t="shared" ref="E21:L21" si="9">SUM(E22:E31)</f>
        <v>0</v>
      </c>
      <c r="F21" s="434">
        <f t="shared" si="9"/>
        <v>0</v>
      </c>
      <c r="G21" s="229">
        <f t="shared" si="9"/>
        <v>0</v>
      </c>
      <c r="H21" s="229">
        <f t="shared" si="9"/>
        <v>0</v>
      </c>
      <c r="I21" s="203">
        <f t="shared" si="9"/>
        <v>0</v>
      </c>
      <c r="J21" s="321">
        <f t="shared" si="9"/>
        <v>0</v>
      </c>
      <c r="K21" s="203">
        <f t="shared" si="9"/>
        <v>0</v>
      </c>
      <c r="L21" s="219">
        <f t="shared" si="9"/>
        <v>0</v>
      </c>
      <c r="M21" s="219"/>
      <c r="N21" s="198">
        <f>SUM(N22:N31)</f>
        <v>0</v>
      </c>
      <c r="O21" s="198">
        <f>SUM(O22:O31)</f>
        <v>0</v>
      </c>
      <c r="P21" s="265">
        <f>SUM(P22:P31)</f>
        <v>0</v>
      </c>
      <c r="Q21" s="269">
        <f>SUM(Q22:Q31)</f>
        <v>0</v>
      </c>
      <c r="R21" s="401">
        <f t="shared" ref="R21:X21" si="10">SUM(R22:R31)</f>
        <v>0</v>
      </c>
      <c r="S21" s="411">
        <f t="shared" si="10"/>
        <v>0</v>
      </c>
      <c r="T21" s="269">
        <f t="shared" si="10"/>
        <v>0</v>
      </c>
      <c r="U21" s="269">
        <f t="shared" si="10"/>
        <v>0</v>
      </c>
      <c r="V21" s="269">
        <f t="shared" si="10"/>
        <v>0</v>
      </c>
      <c r="W21" s="269">
        <f t="shared" si="10"/>
        <v>0</v>
      </c>
      <c r="X21" s="269">
        <f t="shared" si="10"/>
        <v>0</v>
      </c>
      <c r="Y21" s="269">
        <f t="shared" ref="Y21:AV21" si="11">SUM(Y22:Y31)</f>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3"/>
        <v>0</v>
      </c>
      <c r="AX21" s="442">
        <f t="shared" si="4"/>
        <v>0</v>
      </c>
      <c r="AY21" s="443">
        <f t="shared" si="5"/>
        <v>0</v>
      </c>
    </row>
    <row r="22" spans="1:51" s="4" customFormat="1" ht="15" customHeight="1" x14ac:dyDescent="0.2">
      <c r="A22" s="339"/>
      <c r="B22" s="468"/>
      <c r="C22" s="340"/>
      <c r="D22" s="340"/>
      <c r="E22" s="249"/>
      <c r="F22" s="370">
        <f t="shared" ref="F22:F77" si="12">-E22+G22</f>
        <v>0</v>
      </c>
      <c r="G22" s="249"/>
      <c r="H22" s="572">
        <f t="shared" si="7"/>
        <v>0</v>
      </c>
      <c r="I22" s="231"/>
      <c r="J22" s="370">
        <f t="shared" ref="J22:J77" si="1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
        <v>0</v>
      </c>
      <c r="AX22" s="442">
        <f t="shared" si="4"/>
        <v>0</v>
      </c>
      <c r="AY22" s="443">
        <f t="shared" si="5"/>
        <v>0</v>
      </c>
    </row>
    <row r="23" spans="1:51" s="4" customFormat="1" ht="15" customHeight="1" x14ac:dyDescent="0.2">
      <c r="A23" s="339"/>
      <c r="B23" s="468"/>
      <c r="C23" s="340"/>
      <c r="D23" s="346"/>
      <c r="E23" s="249"/>
      <c r="F23" s="370">
        <f t="shared" si="12"/>
        <v>0</v>
      </c>
      <c r="G23" s="249"/>
      <c r="H23" s="572">
        <f t="shared" si="7"/>
        <v>0</v>
      </c>
      <c r="I23" s="231"/>
      <c r="J23" s="370">
        <f t="shared" si="1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14">SUM(P23:AV23)</f>
        <v>0</v>
      </c>
      <c r="AX23" s="442">
        <f t="shared" ref="AX23:AX30" si="15">+AW23+N23</f>
        <v>0</v>
      </c>
      <c r="AY23" s="443">
        <f t="shared" ref="AY23:AY30" si="16">+G23-AX23</f>
        <v>0</v>
      </c>
    </row>
    <row r="24" spans="1:51" s="4" customFormat="1" ht="15" customHeight="1" x14ac:dyDescent="0.2">
      <c r="A24" s="339"/>
      <c r="B24" s="459"/>
      <c r="C24" s="340"/>
      <c r="D24" s="346"/>
      <c r="E24" s="249"/>
      <c r="F24" s="370">
        <f t="shared" si="12"/>
        <v>0</v>
      </c>
      <c r="G24" s="249"/>
      <c r="H24" s="572">
        <f t="shared" si="7"/>
        <v>0</v>
      </c>
      <c r="I24" s="231"/>
      <c r="J24" s="370">
        <f t="shared" si="1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14"/>
        <v>0</v>
      </c>
      <c r="AX24" s="442">
        <f t="shared" si="15"/>
        <v>0</v>
      </c>
      <c r="AY24" s="443">
        <f t="shared" si="16"/>
        <v>0</v>
      </c>
    </row>
    <row r="25" spans="1:51" s="4" customFormat="1" ht="15" customHeight="1" x14ac:dyDescent="0.2">
      <c r="A25" s="339"/>
      <c r="B25" s="468"/>
      <c r="C25" s="340"/>
      <c r="D25" s="346"/>
      <c r="E25" s="249"/>
      <c r="F25" s="370">
        <f t="shared" si="12"/>
        <v>0</v>
      </c>
      <c r="G25" s="249"/>
      <c r="H25" s="572">
        <f t="shared" si="7"/>
        <v>0</v>
      </c>
      <c r="I25" s="231"/>
      <c r="J25" s="370">
        <f t="shared" si="1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14"/>
        <v>0</v>
      </c>
      <c r="AX25" s="442">
        <f t="shared" si="15"/>
        <v>0</v>
      </c>
      <c r="AY25" s="443">
        <f t="shared" si="16"/>
        <v>0</v>
      </c>
    </row>
    <row r="26" spans="1:51" s="4" customFormat="1" ht="15" customHeight="1" x14ac:dyDescent="0.2">
      <c r="A26" s="339"/>
      <c r="B26" s="468"/>
      <c r="C26" s="340"/>
      <c r="D26" s="346"/>
      <c r="E26" s="249"/>
      <c r="F26" s="370">
        <f t="shared" si="12"/>
        <v>0</v>
      </c>
      <c r="G26" s="249">
        <v>0</v>
      </c>
      <c r="H26" s="572">
        <f t="shared" si="7"/>
        <v>0</v>
      </c>
      <c r="I26" s="231"/>
      <c r="J26" s="370">
        <f t="shared" si="1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14"/>
        <v>0</v>
      </c>
      <c r="AX26" s="442">
        <f t="shared" si="15"/>
        <v>0</v>
      </c>
      <c r="AY26" s="443">
        <f t="shared" si="16"/>
        <v>0</v>
      </c>
    </row>
    <row r="27" spans="1:51" s="4" customFormat="1" ht="15" customHeight="1" x14ac:dyDescent="0.2">
      <c r="A27" s="339"/>
      <c r="B27" s="468"/>
      <c r="C27" s="340"/>
      <c r="D27" s="346"/>
      <c r="E27" s="249"/>
      <c r="F27" s="370">
        <f t="shared" si="12"/>
        <v>0</v>
      </c>
      <c r="G27" s="249">
        <v>0</v>
      </c>
      <c r="H27" s="572">
        <f t="shared" si="7"/>
        <v>0</v>
      </c>
      <c r="I27" s="231"/>
      <c r="J27" s="370">
        <f t="shared" si="1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4"/>
        <v>0</v>
      </c>
      <c r="AX27" s="442">
        <f t="shared" si="15"/>
        <v>0</v>
      </c>
      <c r="AY27" s="443">
        <f t="shared" si="16"/>
        <v>0</v>
      </c>
    </row>
    <row r="28" spans="1:51" s="4" customFormat="1" ht="15" customHeight="1" x14ac:dyDescent="0.2">
      <c r="A28" s="339"/>
      <c r="B28" s="459"/>
      <c r="C28" s="340"/>
      <c r="D28" s="346"/>
      <c r="E28" s="249"/>
      <c r="F28" s="370">
        <f t="shared" si="12"/>
        <v>0</v>
      </c>
      <c r="G28" s="249">
        <v>0</v>
      </c>
      <c r="H28" s="572">
        <f t="shared" si="7"/>
        <v>0</v>
      </c>
      <c r="I28" s="231"/>
      <c r="J28" s="370">
        <f t="shared" si="1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4"/>
        <v>0</v>
      </c>
      <c r="AX28" s="442">
        <f t="shared" si="15"/>
        <v>0</v>
      </c>
      <c r="AY28" s="443">
        <f t="shared" si="16"/>
        <v>0</v>
      </c>
    </row>
    <row r="29" spans="1:51" s="4" customFormat="1" ht="15" customHeight="1" x14ac:dyDescent="0.2">
      <c r="A29" s="150"/>
      <c r="B29" s="459"/>
      <c r="C29" s="342"/>
      <c r="D29" s="342"/>
      <c r="E29" s="249"/>
      <c r="F29" s="370">
        <f t="shared" si="12"/>
        <v>0</v>
      </c>
      <c r="G29" s="249">
        <v>0</v>
      </c>
      <c r="H29" s="572">
        <f t="shared" si="7"/>
        <v>0</v>
      </c>
      <c r="I29" s="231"/>
      <c r="J29" s="370">
        <f t="shared" si="1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4"/>
        <v>0</v>
      </c>
      <c r="AX29" s="442">
        <f t="shared" si="15"/>
        <v>0</v>
      </c>
      <c r="AY29" s="443">
        <f t="shared" si="16"/>
        <v>0</v>
      </c>
    </row>
    <row r="30" spans="1:51" s="4" customFormat="1" ht="15" customHeight="1" x14ac:dyDescent="0.2">
      <c r="A30" s="150"/>
      <c r="B30" s="459" t="str">
        <f>+B21</f>
        <v>ZK106.K245.Analysis code</v>
      </c>
      <c r="C30" s="342"/>
      <c r="D30" s="342"/>
      <c r="E30" s="249"/>
      <c r="F30" s="370">
        <f t="shared" si="12"/>
        <v>0</v>
      </c>
      <c r="G30" s="249">
        <v>0</v>
      </c>
      <c r="H30" s="572">
        <f t="shared" si="7"/>
        <v>0</v>
      </c>
      <c r="I30" s="231"/>
      <c r="J30" s="370">
        <f t="shared" si="1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4"/>
        <v>0</v>
      </c>
      <c r="AX30" s="442">
        <f t="shared" si="15"/>
        <v>0</v>
      </c>
      <c r="AY30" s="443">
        <f t="shared" si="16"/>
        <v>0</v>
      </c>
    </row>
    <row r="31" spans="1:51" s="4" customFormat="1" ht="15" customHeight="1" thickBot="1" x14ac:dyDescent="0.25">
      <c r="A31" s="170"/>
      <c r="B31" s="460"/>
      <c r="C31" s="274" t="s">
        <v>301</v>
      </c>
      <c r="D31" s="274"/>
      <c r="E31" s="277"/>
      <c r="F31" s="370">
        <f t="shared" si="12"/>
        <v>0</v>
      </c>
      <c r="G31" s="277">
        <v>0</v>
      </c>
      <c r="H31" s="579">
        <f t="shared" si="7"/>
        <v>0</v>
      </c>
      <c r="I31" s="227"/>
      <c r="J31" s="370">
        <f t="shared" si="1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ZK106.K246.Analysis code</v>
      </c>
      <c r="C32" s="343" t="s">
        <v>149</v>
      </c>
      <c r="D32" s="343"/>
      <c r="E32" s="229">
        <f t="shared" ref="E32:L32" si="17">SUM(E33:E41)</f>
        <v>0</v>
      </c>
      <c r="F32" s="434">
        <f t="shared" si="17"/>
        <v>0</v>
      </c>
      <c r="G32" s="229">
        <f t="shared" si="17"/>
        <v>0</v>
      </c>
      <c r="H32" s="229">
        <f t="shared" si="17"/>
        <v>0</v>
      </c>
      <c r="I32" s="203">
        <f t="shared" si="17"/>
        <v>0</v>
      </c>
      <c r="J32" s="321">
        <f t="shared" si="17"/>
        <v>0</v>
      </c>
      <c r="K32" s="203">
        <f t="shared" si="17"/>
        <v>0</v>
      </c>
      <c r="L32" s="219">
        <f t="shared" si="17"/>
        <v>0</v>
      </c>
      <c r="M32" s="219"/>
      <c r="N32" s="198">
        <f>SUM(N33:N41)</f>
        <v>0</v>
      </c>
      <c r="O32" s="198">
        <f>SUM(O33:O41)</f>
        <v>0</v>
      </c>
      <c r="P32" s="265">
        <f>SUM(P33:P41)</f>
        <v>0</v>
      </c>
      <c r="Q32" s="269">
        <f>SUM(Q33:Q41)</f>
        <v>0</v>
      </c>
      <c r="R32" s="401">
        <f t="shared" ref="R32:X32" si="18">SUM(R33:R41)</f>
        <v>0</v>
      </c>
      <c r="S32" s="411">
        <f t="shared" si="18"/>
        <v>0</v>
      </c>
      <c r="T32" s="269">
        <f t="shared" si="18"/>
        <v>0</v>
      </c>
      <c r="U32" s="269">
        <f t="shared" si="18"/>
        <v>0</v>
      </c>
      <c r="V32" s="269">
        <f t="shared" si="18"/>
        <v>0</v>
      </c>
      <c r="W32" s="269">
        <f t="shared" si="18"/>
        <v>0</v>
      </c>
      <c r="X32" s="269">
        <f t="shared" si="18"/>
        <v>0</v>
      </c>
      <c r="Y32" s="269">
        <f t="shared" ref="Y32:AV32" si="19">SUM(Y33:Y41)</f>
        <v>0</v>
      </c>
      <c r="Z32" s="269">
        <f t="shared" si="19"/>
        <v>0</v>
      </c>
      <c r="AA32" s="269">
        <f t="shared" si="19"/>
        <v>0</v>
      </c>
      <c r="AB32" s="269">
        <f t="shared" si="19"/>
        <v>0</v>
      </c>
      <c r="AC32" s="269">
        <f t="shared" si="19"/>
        <v>0</v>
      </c>
      <c r="AD32" s="401">
        <f t="shared" si="19"/>
        <v>0</v>
      </c>
      <c r="AE32" s="411">
        <f t="shared" si="19"/>
        <v>0</v>
      </c>
      <c r="AF32" s="269">
        <f t="shared" si="19"/>
        <v>0</v>
      </c>
      <c r="AG32" s="269">
        <f t="shared" si="19"/>
        <v>0</v>
      </c>
      <c r="AH32" s="269">
        <f t="shared" si="19"/>
        <v>0</v>
      </c>
      <c r="AI32" s="269">
        <f t="shared" si="19"/>
        <v>0</v>
      </c>
      <c r="AJ32" s="269">
        <f t="shared" si="19"/>
        <v>0</v>
      </c>
      <c r="AK32" s="269">
        <f t="shared" si="19"/>
        <v>0</v>
      </c>
      <c r="AL32" s="269">
        <f t="shared" si="19"/>
        <v>0</v>
      </c>
      <c r="AM32" s="269">
        <f t="shared" si="19"/>
        <v>0</v>
      </c>
      <c r="AN32" s="269">
        <f t="shared" si="19"/>
        <v>0</v>
      </c>
      <c r="AO32" s="269">
        <f t="shared" si="19"/>
        <v>0</v>
      </c>
      <c r="AP32" s="401">
        <f t="shared" si="19"/>
        <v>0</v>
      </c>
      <c r="AQ32" s="411">
        <f t="shared" si="19"/>
        <v>0</v>
      </c>
      <c r="AR32" s="269">
        <f t="shared" si="19"/>
        <v>0</v>
      </c>
      <c r="AS32" s="269">
        <f t="shared" si="19"/>
        <v>0</v>
      </c>
      <c r="AT32" s="269">
        <f t="shared" si="19"/>
        <v>0</v>
      </c>
      <c r="AU32" s="269">
        <f t="shared" si="19"/>
        <v>0</v>
      </c>
      <c r="AV32" s="269">
        <f t="shared" si="19"/>
        <v>0</v>
      </c>
      <c r="AW32" s="441">
        <f>SUM(P32:AV32)</f>
        <v>0</v>
      </c>
      <c r="AX32" s="442">
        <f>+AW32+N32</f>
        <v>0</v>
      </c>
      <c r="AY32" s="443">
        <f>+G32-AX32</f>
        <v>0</v>
      </c>
    </row>
    <row r="33" spans="1:51" s="4" customFormat="1" ht="15" customHeight="1" x14ac:dyDescent="0.2">
      <c r="A33" s="344"/>
      <c r="B33" s="469"/>
      <c r="C33" s="340"/>
      <c r="D33" s="340"/>
      <c r="E33" s="249"/>
      <c r="F33" s="370">
        <f t="shared" si="12"/>
        <v>0</v>
      </c>
      <c r="G33" s="249">
        <v>0</v>
      </c>
      <c r="H33" s="572">
        <f t="shared" si="7"/>
        <v>0</v>
      </c>
      <c r="I33" s="231"/>
      <c r="J33" s="370">
        <f t="shared" si="1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12"/>
        <v>0</v>
      </c>
      <c r="G34" s="249">
        <v>0</v>
      </c>
      <c r="H34" s="572">
        <f t="shared" si="7"/>
        <v>0</v>
      </c>
      <c r="I34" s="231"/>
      <c r="J34" s="370">
        <f t="shared" si="1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20">SUM(P34:AV34)</f>
        <v>0</v>
      </c>
      <c r="AX34" s="442">
        <f t="shared" ref="AX34:AX40" si="21">+AW34+N34</f>
        <v>0</v>
      </c>
      <c r="AY34" s="443">
        <f t="shared" ref="AY34:AY40" si="22">+G34-AX34</f>
        <v>0</v>
      </c>
    </row>
    <row r="35" spans="1:51" s="4" customFormat="1" ht="15" customHeight="1" x14ac:dyDescent="0.2">
      <c r="A35" s="339"/>
      <c r="B35" s="468"/>
      <c r="C35" s="340"/>
      <c r="D35" s="346"/>
      <c r="E35" s="249"/>
      <c r="F35" s="370">
        <f t="shared" si="12"/>
        <v>0</v>
      </c>
      <c r="G35" s="249">
        <v>0</v>
      </c>
      <c r="H35" s="572">
        <f t="shared" si="7"/>
        <v>0</v>
      </c>
      <c r="I35" s="231"/>
      <c r="J35" s="370">
        <f t="shared" si="1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20"/>
        <v>0</v>
      </c>
      <c r="AX35" s="442">
        <f t="shared" si="21"/>
        <v>0</v>
      </c>
      <c r="AY35" s="443">
        <f t="shared" si="22"/>
        <v>0</v>
      </c>
    </row>
    <row r="36" spans="1:51" s="4" customFormat="1" ht="15" customHeight="1" x14ac:dyDescent="0.2">
      <c r="A36" s="344"/>
      <c r="B36" s="469"/>
      <c r="C36" s="340"/>
      <c r="D36" s="346"/>
      <c r="E36" s="249"/>
      <c r="F36" s="370">
        <f t="shared" si="12"/>
        <v>0</v>
      </c>
      <c r="G36" s="249">
        <v>0</v>
      </c>
      <c r="H36" s="572">
        <f t="shared" si="7"/>
        <v>0</v>
      </c>
      <c r="I36" s="231"/>
      <c r="J36" s="370">
        <f t="shared" si="1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20"/>
        <v>0</v>
      </c>
      <c r="AX36" s="442">
        <f t="shared" si="21"/>
        <v>0</v>
      </c>
      <c r="AY36" s="443">
        <f t="shared" si="22"/>
        <v>0</v>
      </c>
    </row>
    <row r="37" spans="1:51" s="4" customFormat="1" ht="15" customHeight="1" x14ac:dyDescent="0.2">
      <c r="A37" s="344"/>
      <c r="B37" s="469"/>
      <c r="C37" s="340"/>
      <c r="D37" s="346"/>
      <c r="E37" s="249"/>
      <c r="F37" s="370">
        <f t="shared" si="12"/>
        <v>0</v>
      </c>
      <c r="G37" s="249">
        <v>0</v>
      </c>
      <c r="H37" s="572">
        <f t="shared" si="7"/>
        <v>0</v>
      </c>
      <c r="I37" s="231"/>
      <c r="J37" s="370">
        <f t="shared" si="1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20"/>
        <v>0</v>
      </c>
      <c r="AX37" s="442">
        <f t="shared" si="21"/>
        <v>0</v>
      </c>
      <c r="AY37" s="443">
        <f t="shared" si="22"/>
        <v>0</v>
      </c>
    </row>
    <row r="38" spans="1:51" s="4" customFormat="1" ht="15" customHeight="1" x14ac:dyDescent="0.2">
      <c r="A38" s="344"/>
      <c r="B38" s="468"/>
      <c r="C38" s="340"/>
      <c r="D38" s="346"/>
      <c r="E38" s="249"/>
      <c r="F38" s="370">
        <f t="shared" si="12"/>
        <v>0</v>
      </c>
      <c r="G38" s="249">
        <v>0</v>
      </c>
      <c r="H38" s="572">
        <f t="shared" si="7"/>
        <v>0</v>
      </c>
      <c r="I38" s="231"/>
      <c r="J38" s="370">
        <f t="shared" si="1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20"/>
        <v>0</v>
      </c>
      <c r="AX38" s="442">
        <f t="shared" si="21"/>
        <v>0</v>
      </c>
      <c r="AY38" s="443">
        <f t="shared" si="22"/>
        <v>0</v>
      </c>
    </row>
    <row r="39" spans="1:51" s="4" customFormat="1" ht="15" customHeight="1" x14ac:dyDescent="0.2">
      <c r="A39" s="339"/>
      <c r="B39" s="468"/>
      <c r="C39" s="340"/>
      <c r="D39" s="346"/>
      <c r="E39" s="249"/>
      <c r="F39" s="370">
        <f t="shared" si="12"/>
        <v>0</v>
      </c>
      <c r="G39" s="249">
        <v>0</v>
      </c>
      <c r="H39" s="572">
        <f t="shared" si="7"/>
        <v>0</v>
      </c>
      <c r="I39" s="231"/>
      <c r="J39" s="370">
        <f t="shared" si="1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20"/>
        <v>0</v>
      </c>
      <c r="AX39" s="442">
        <f t="shared" si="21"/>
        <v>0</v>
      </c>
      <c r="AY39" s="443">
        <f t="shared" si="22"/>
        <v>0</v>
      </c>
    </row>
    <row r="40" spans="1:51" s="4" customFormat="1" ht="15" customHeight="1" x14ac:dyDescent="0.2">
      <c r="A40" s="344"/>
      <c r="B40" s="469" t="str">
        <f>+B32</f>
        <v>ZK106.K246.Analysis code</v>
      </c>
      <c r="C40" s="340"/>
      <c r="D40" s="346"/>
      <c r="E40" s="249"/>
      <c r="F40" s="370">
        <f t="shared" si="12"/>
        <v>0</v>
      </c>
      <c r="G40" s="249">
        <v>0</v>
      </c>
      <c r="H40" s="572">
        <f t="shared" si="7"/>
        <v>0</v>
      </c>
      <c r="I40" s="231"/>
      <c r="J40" s="370">
        <f t="shared" si="1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20"/>
        <v>0</v>
      </c>
      <c r="AX40" s="442">
        <f t="shared" si="21"/>
        <v>0</v>
      </c>
      <c r="AY40" s="443">
        <f t="shared" si="22"/>
        <v>0</v>
      </c>
    </row>
    <row r="41" spans="1:51" s="4" customFormat="1" ht="15" customHeight="1" thickBot="1" x14ac:dyDescent="0.25">
      <c r="A41" s="170"/>
      <c r="B41" s="460"/>
      <c r="C41" s="274" t="s">
        <v>301</v>
      </c>
      <c r="D41" s="274"/>
      <c r="E41" s="277"/>
      <c r="F41" s="370">
        <f t="shared" si="12"/>
        <v>0</v>
      </c>
      <c r="G41" s="277">
        <v>0</v>
      </c>
      <c r="H41" s="579">
        <f t="shared" si="7"/>
        <v>0</v>
      </c>
      <c r="I41" s="227"/>
      <c r="J41" s="370">
        <f t="shared" si="1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ZK106.K247.Analysis code</v>
      </c>
      <c r="C42" s="343" t="s">
        <v>151</v>
      </c>
      <c r="D42" s="343"/>
      <c r="E42" s="229">
        <f t="shared" ref="E42:L42" si="23">SUM(E43:E50)</f>
        <v>0</v>
      </c>
      <c r="F42" s="434">
        <f>SUM(F43:F50)</f>
        <v>0</v>
      </c>
      <c r="G42" s="229">
        <f>SUM(G43:G50)</f>
        <v>0</v>
      </c>
      <c r="H42" s="229">
        <f t="shared" si="23"/>
        <v>0</v>
      </c>
      <c r="I42" s="203">
        <f t="shared" si="23"/>
        <v>0</v>
      </c>
      <c r="J42" s="321">
        <f>SUM(J43:J50)</f>
        <v>0</v>
      </c>
      <c r="K42" s="203">
        <f t="shared" si="23"/>
        <v>0</v>
      </c>
      <c r="L42" s="219">
        <f t="shared" si="23"/>
        <v>0</v>
      </c>
      <c r="M42" s="219"/>
      <c r="N42" s="198">
        <f>SUM(N43:N50)</f>
        <v>0</v>
      </c>
      <c r="O42" s="198">
        <f>SUM(O43:O50)</f>
        <v>0</v>
      </c>
      <c r="P42" s="265">
        <f>SUM(P43:P50)</f>
        <v>0</v>
      </c>
      <c r="Q42" s="269">
        <f>SUM(Q43:Q50)</f>
        <v>0</v>
      </c>
      <c r="R42" s="401">
        <f t="shared" ref="R42:X42" si="24">SUM(R43:R50)</f>
        <v>0</v>
      </c>
      <c r="S42" s="411">
        <f t="shared" si="24"/>
        <v>0</v>
      </c>
      <c r="T42" s="269">
        <f t="shared" si="24"/>
        <v>0</v>
      </c>
      <c r="U42" s="269">
        <f t="shared" si="24"/>
        <v>0</v>
      </c>
      <c r="V42" s="269">
        <f t="shared" si="24"/>
        <v>0</v>
      </c>
      <c r="W42" s="269">
        <f t="shared" si="24"/>
        <v>0</v>
      </c>
      <c r="X42" s="269">
        <f t="shared" si="24"/>
        <v>0</v>
      </c>
      <c r="Y42" s="269">
        <f t="shared" ref="Y42:AV42" si="25">SUM(Y43:Y50)</f>
        <v>0</v>
      </c>
      <c r="Z42" s="269">
        <f t="shared" si="25"/>
        <v>0</v>
      </c>
      <c r="AA42" s="269">
        <f t="shared" si="25"/>
        <v>0</v>
      </c>
      <c r="AB42" s="269">
        <f t="shared" si="25"/>
        <v>0</v>
      </c>
      <c r="AC42" s="269">
        <f t="shared" si="25"/>
        <v>0</v>
      </c>
      <c r="AD42" s="401">
        <f t="shared" si="25"/>
        <v>0</v>
      </c>
      <c r="AE42" s="411">
        <f t="shared" si="25"/>
        <v>0</v>
      </c>
      <c r="AF42" s="269">
        <f t="shared" si="25"/>
        <v>0</v>
      </c>
      <c r="AG42" s="269">
        <f t="shared" si="25"/>
        <v>0</v>
      </c>
      <c r="AH42" s="269">
        <f t="shared" si="25"/>
        <v>0</v>
      </c>
      <c r="AI42" s="269">
        <f t="shared" si="25"/>
        <v>0</v>
      </c>
      <c r="AJ42" s="269">
        <f t="shared" si="25"/>
        <v>0</v>
      </c>
      <c r="AK42" s="269">
        <f t="shared" si="25"/>
        <v>0</v>
      </c>
      <c r="AL42" s="269">
        <f t="shared" si="25"/>
        <v>0</v>
      </c>
      <c r="AM42" s="269">
        <f t="shared" si="25"/>
        <v>0</v>
      </c>
      <c r="AN42" s="269">
        <f t="shared" si="25"/>
        <v>0</v>
      </c>
      <c r="AO42" s="269">
        <f t="shared" si="25"/>
        <v>0</v>
      </c>
      <c r="AP42" s="401">
        <f t="shared" si="25"/>
        <v>0</v>
      </c>
      <c r="AQ42" s="411">
        <f t="shared" si="25"/>
        <v>0</v>
      </c>
      <c r="AR42" s="269">
        <f t="shared" si="25"/>
        <v>0</v>
      </c>
      <c r="AS42" s="269">
        <f t="shared" si="25"/>
        <v>0</v>
      </c>
      <c r="AT42" s="269">
        <f t="shared" si="25"/>
        <v>0</v>
      </c>
      <c r="AU42" s="269">
        <f t="shared" si="25"/>
        <v>0</v>
      </c>
      <c r="AV42" s="269">
        <f t="shared" si="25"/>
        <v>0</v>
      </c>
      <c r="AW42" s="441">
        <f>SUM(P42:AV42)</f>
        <v>0</v>
      </c>
      <c r="AX42" s="442">
        <f>+AW42+N42</f>
        <v>0</v>
      </c>
      <c r="AY42" s="443">
        <f>+G42-AX42</f>
        <v>0</v>
      </c>
    </row>
    <row r="43" spans="1:51" s="4" customFormat="1" ht="15" customHeight="1" x14ac:dyDescent="0.2">
      <c r="A43" s="344"/>
      <c r="B43" s="469"/>
      <c r="C43" s="340"/>
      <c r="D43" s="340"/>
      <c r="E43" s="249"/>
      <c r="F43" s="370">
        <f t="shared" si="12"/>
        <v>0</v>
      </c>
      <c r="G43" s="249">
        <v>0</v>
      </c>
      <c r="H43" s="572">
        <f t="shared" si="7"/>
        <v>0</v>
      </c>
      <c r="I43" s="231"/>
      <c r="J43" s="370">
        <f t="shared" si="1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ZK106.K247.Analysis code</v>
      </c>
      <c r="C44" s="340"/>
      <c r="D44" s="346"/>
      <c r="E44" s="249"/>
      <c r="F44" s="370">
        <f t="shared" si="12"/>
        <v>0</v>
      </c>
      <c r="G44" s="249">
        <v>0</v>
      </c>
      <c r="H44" s="572">
        <f t="shared" si="7"/>
        <v>0</v>
      </c>
      <c r="I44" s="231"/>
      <c r="J44" s="370">
        <f t="shared" si="1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26">SUM(P44:AV44)</f>
        <v>0</v>
      </c>
      <c r="AX44" s="442">
        <f t="shared" ref="AX44:AX49" si="27">+AW44+N44</f>
        <v>0</v>
      </c>
      <c r="AY44" s="443">
        <f t="shared" ref="AY44:AY49" si="28">+G44-AX44</f>
        <v>0</v>
      </c>
    </row>
    <row r="45" spans="1:51" s="4" customFormat="1" ht="15" customHeight="1" x14ac:dyDescent="0.2">
      <c r="A45" s="339"/>
      <c r="B45" s="468"/>
      <c r="C45" s="340"/>
      <c r="D45" s="346"/>
      <c r="E45" s="249"/>
      <c r="F45" s="370">
        <f t="shared" si="12"/>
        <v>0</v>
      </c>
      <c r="G45" s="249">
        <v>0</v>
      </c>
      <c r="H45" s="572">
        <f t="shared" si="7"/>
        <v>0</v>
      </c>
      <c r="I45" s="231"/>
      <c r="J45" s="370">
        <f t="shared" si="1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26"/>
        <v>0</v>
      </c>
      <c r="AX45" s="442">
        <f t="shared" si="27"/>
        <v>0</v>
      </c>
      <c r="AY45" s="443">
        <f t="shared" si="28"/>
        <v>0</v>
      </c>
    </row>
    <row r="46" spans="1:51" s="4" customFormat="1" ht="15" customHeight="1" x14ac:dyDescent="0.2">
      <c r="A46" s="339"/>
      <c r="B46" s="468"/>
      <c r="C46" s="340"/>
      <c r="D46" s="346"/>
      <c r="E46" s="249"/>
      <c r="F46" s="370">
        <f t="shared" si="12"/>
        <v>0</v>
      </c>
      <c r="G46" s="249">
        <v>0</v>
      </c>
      <c r="H46" s="572">
        <f t="shared" si="7"/>
        <v>0</v>
      </c>
      <c r="I46" s="231"/>
      <c r="J46" s="370">
        <f t="shared" si="1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26"/>
        <v>0</v>
      </c>
      <c r="AX46" s="442">
        <f t="shared" si="27"/>
        <v>0</v>
      </c>
      <c r="AY46" s="443">
        <f t="shared" si="28"/>
        <v>0</v>
      </c>
    </row>
    <row r="47" spans="1:51" s="4" customFormat="1" ht="15" customHeight="1" x14ac:dyDescent="0.2">
      <c r="A47" s="339"/>
      <c r="B47" s="468"/>
      <c r="C47" s="340"/>
      <c r="D47" s="346"/>
      <c r="E47" s="249"/>
      <c r="F47" s="370">
        <f t="shared" si="12"/>
        <v>0</v>
      </c>
      <c r="G47" s="249">
        <v>0</v>
      </c>
      <c r="H47" s="572">
        <f t="shared" si="7"/>
        <v>0</v>
      </c>
      <c r="I47" s="231"/>
      <c r="J47" s="370">
        <f t="shared" si="1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26"/>
        <v>0</v>
      </c>
      <c r="AX47" s="442">
        <f t="shared" si="27"/>
        <v>0</v>
      </c>
      <c r="AY47" s="443">
        <f t="shared" si="28"/>
        <v>0</v>
      </c>
    </row>
    <row r="48" spans="1:51" s="4" customFormat="1" ht="15" customHeight="1" x14ac:dyDescent="0.2">
      <c r="A48" s="339"/>
      <c r="B48" s="468"/>
      <c r="C48" s="340"/>
      <c r="D48" s="346"/>
      <c r="E48" s="249"/>
      <c r="F48" s="370">
        <f t="shared" si="12"/>
        <v>0</v>
      </c>
      <c r="G48" s="249">
        <v>0</v>
      </c>
      <c r="H48" s="572">
        <f t="shared" si="7"/>
        <v>0</v>
      </c>
      <c r="I48" s="231"/>
      <c r="J48" s="370">
        <f t="shared" si="1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26"/>
        <v>0</v>
      </c>
      <c r="AX48" s="442">
        <f t="shared" si="27"/>
        <v>0</v>
      </c>
      <c r="AY48" s="443">
        <f t="shared" si="28"/>
        <v>0</v>
      </c>
    </row>
    <row r="49" spans="1:51" s="4" customFormat="1" ht="15" customHeight="1" x14ac:dyDescent="0.2">
      <c r="A49" s="339"/>
      <c r="B49" s="468" t="str">
        <f>+B42</f>
        <v>ZK106.K247.Analysis code</v>
      </c>
      <c r="C49" s="340"/>
      <c r="D49" s="346"/>
      <c r="E49" s="249"/>
      <c r="F49" s="370">
        <f t="shared" si="12"/>
        <v>0</v>
      </c>
      <c r="G49" s="249">
        <v>0</v>
      </c>
      <c r="H49" s="572">
        <f t="shared" si="7"/>
        <v>0</v>
      </c>
      <c r="I49" s="231"/>
      <c r="J49" s="370">
        <f t="shared" si="1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26"/>
        <v>0</v>
      </c>
      <c r="AX49" s="442">
        <f t="shared" si="27"/>
        <v>0</v>
      </c>
      <c r="AY49" s="443">
        <f t="shared" si="28"/>
        <v>0</v>
      </c>
    </row>
    <row r="50" spans="1:51" s="4" customFormat="1" ht="15" customHeight="1" thickBot="1" x14ac:dyDescent="0.25">
      <c r="A50" s="169"/>
      <c r="B50" s="461"/>
      <c r="C50" s="274" t="s">
        <v>301</v>
      </c>
      <c r="D50" s="274"/>
      <c r="E50" s="277"/>
      <c r="F50" s="370">
        <f t="shared" si="12"/>
        <v>0</v>
      </c>
      <c r="G50" s="277">
        <v>0</v>
      </c>
      <c r="H50" s="579">
        <f t="shared" si="7"/>
        <v>0</v>
      </c>
      <c r="I50" s="227"/>
      <c r="J50" s="370">
        <f t="shared" si="1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ZK106.K128.Analysis code</v>
      </c>
      <c r="C51" s="343" t="s">
        <v>153</v>
      </c>
      <c r="D51" s="343"/>
      <c r="E51" s="229">
        <f t="shared" ref="E51:L51" si="29">SUM(E52:E59)</f>
        <v>0</v>
      </c>
      <c r="F51" s="434">
        <f>SUM(F52:F59)</f>
        <v>0</v>
      </c>
      <c r="G51" s="229">
        <f>SUM(G52:G59)</f>
        <v>0</v>
      </c>
      <c r="H51" s="229">
        <f t="shared" si="29"/>
        <v>0</v>
      </c>
      <c r="I51" s="203">
        <f t="shared" si="29"/>
        <v>0</v>
      </c>
      <c r="J51" s="321">
        <f>SUM(J52:J59)</f>
        <v>0</v>
      </c>
      <c r="K51" s="203">
        <f t="shared" si="29"/>
        <v>0</v>
      </c>
      <c r="L51" s="219">
        <f t="shared" si="29"/>
        <v>0</v>
      </c>
      <c r="M51" s="219"/>
      <c r="N51" s="198">
        <f>SUM(N52:N59)</f>
        <v>0</v>
      </c>
      <c r="O51" s="198">
        <f>SUM(O52:O59)</f>
        <v>0</v>
      </c>
      <c r="P51" s="265">
        <f>SUM(P52:P59)</f>
        <v>0</v>
      </c>
      <c r="Q51" s="269">
        <f>SUM(Q52:Q59)</f>
        <v>0</v>
      </c>
      <c r="R51" s="401">
        <f t="shared" ref="R51:X51" si="30">SUM(R52:R59)</f>
        <v>0</v>
      </c>
      <c r="S51" s="411">
        <f t="shared" si="30"/>
        <v>0</v>
      </c>
      <c r="T51" s="269">
        <f t="shared" si="30"/>
        <v>0</v>
      </c>
      <c r="U51" s="269">
        <f t="shared" si="30"/>
        <v>0</v>
      </c>
      <c r="V51" s="269">
        <f t="shared" si="30"/>
        <v>0</v>
      </c>
      <c r="W51" s="269">
        <f t="shared" si="30"/>
        <v>0</v>
      </c>
      <c r="X51" s="269">
        <f t="shared" si="30"/>
        <v>0</v>
      </c>
      <c r="Y51" s="269">
        <f t="shared" ref="Y51:AV51" si="31">SUM(Y52:Y59)</f>
        <v>0</v>
      </c>
      <c r="Z51" s="269">
        <f t="shared" si="31"/>
        <v>0</v>
      </c>
      <c r="AA51" s="269">
        <f t="shared" si="31"/>
        <v>0</v>
      </c>
      <c r="AB51" s="269">
        <f t="shared" si="31"/>
        <v>0</v>
      </c>
      <c r="AC51" s="269">
        <f t="shared" si="31"/>
        <v>0</v>
      </c>
      <c r="AD51" s="401">
        <f t="shared" si="31"/>
        <v>0</v>
      </c>
      <c r="AE51" s="411">
        <f t="shared" si="31"/>
        <v>0</v>
      </c>
      <c r="AF51" s="269">
        <f t="shared" si="31"/>
        <v>0</v>
      </c>
      <c r="AG51" s="269">
        <f t="shared" si="31"/>
        <v>0</v>
      </c>
      <c r="AH51" s="269">
        <f t="shared" si="31"/>
        <v>0</v>
      </c>
      <c r="AI51" s="269">
        <f t="shared" si="31"/>
        <v>0</v>
      </c>
      <c r="AJ51" s="269">
        <f t="shared" si="31"/>
        <v>0</v>
      </c>
      <c r="AK51" s="269">
        <f t="shared" si="31"/>
        <v>0</v>
      </c>
      <c r="AL51" s="269">
        <f t="shared" si="31"/>
        <v>0</v>
      </c>
      <c r="AM51" s="269">
        <f t="shared" si="31"/>
        <v>0</v>
      </c>
      <c r="AN51" s="269">
        <f t="shared" si="31"/>
        <v>0</v>
      </c>
      <c r="AO51" s="269">
        <f t="shared" si="31"/>
        <v>0</v>
      </c>
      <c r="AP51" s="401">
        <f t="shared" si="31"/>
        <v>0</v>
      </c>
      <c r="AQ51" s="411">
        <f t="shared" si="31"/>
        <v>0</v>
      </c>
      <c r="AR51" s="269">
        <f t="shared" si="31"/>
        <v>0</v>
      </c>
      <c r="AS51" s="269">
        <f t="shared" si="31"/>
        <v>0</v>
      </c>
      <c r="AT51" s="269">
        <f t="shared" si="31"/>
        <v>0</v>
      </c>
      <c r="AU51" s="269">
        <f t="shared" si="31"/>
        <v>0</v>
      </c>
      <c r="AV51" s="269">
        <f t="shared" si="31"/>
        <v>0</v>
      </c>
      <c r="AW51" s="441">
        <f>SUM(P51:AV51)</f>
        <v>0</v>
      </c>
      <c r="AX51" s="442">
        <f>+AW51+N51</f>
        <v>0</v>
      </c>
      <c r="AY51" s="443">
        <f>+G51-AX51</f>
        <v>0</v>
      </c>
    </row>
    <row r="52" spans="1:51" s="4" customFormat="1" ht="15" customHeight="1" x14ac:dyDescent="0.2">
      <c r="A52" s="339"/>
      <c r="B52" s="468"/>
      <c r="C52" s="340"/>
      <c r="D52" s="756"/>
      <c r="E52" s="249"/>
      <c r="F52" s="370">
        <f t="shared" si="12"/>
        <v>0</v>
      </c>
      <c r="G52" s="249"/>
      <c r="H52" s="572">
        <f t="shared" si="7"/>
        <v>0</v>
      </c>
      <c r="I52" s="231"/>
      <c r="J52" s="370">
        <f t="shared" si="1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12"/>
        <v>0</v>
      </c>
      <c r="G53" s="249">
        <v>0</v>
      </c>
      <c r="H53" s="572">
        <f t="shared" si="7"/>
        <v>0</v>
      </c>
      <c r="I53" s="231"/>
      <c r="J53" s="370">
        <f t="shared" si="1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32">SUM(P53:AV53)</f>
        <v>0</v>
      </c>
      <c r="AX53" s="442">
        <f t="shared" ref="AX53:AX58" si="33">+AW53+N53</f>
        <v>0</v>
      </c>
      <c r="AY53" s="443">
        <f t="shared" ref="AY53:AY58" si="34">+G53-AX53</f>
        <v>0</v>
      </c>
    </row>
    <row r="54" spans="1:51" s="4" customFormat="1" ht="15" customHeight="1" x14ac:dyDescent="0.2">
      <c r="A54" s="339"/>
      <c r="B54" s="468"/>
      <c r="C54" s="340"/>
      <c r="D54" s="346"/>
      <c r="E54" s="249"/>
      <c r="F54" s="370">
        <f t="shared" si="12"/>
        <v>0</v>
      </c>
      <c r="G54" s="249">
        <v>0</v>
      </c>
      <c r="H54" s="572">
        <f t="shared" si="7"/>
        <v>0</v>
      </c>
      <c r="I54" s="231"/>
      <c r="J54" s="370">
        <f t="shared" si="1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32"/>
        <v>0</v>
      </c>
      <c r="AX54" s="442">
        <f t="shared" si="33"/>
        <v>0</v>
      </c>
      <c r="AY54" s="443">
        <f t="shared" si="34"/>
        <v>0</v>
      </c>
    </row>
    <row r="55" spans="1:51" s="4" customFormat="1" ht="15" customHeight="1" x14ac:dyDescent="0.2">
      <c r="A55" s="339"/>
      <c r="B55" s="468"/>
      <c r="C55" s="340"/>
      <c r="D55" s="346"/>
      <c r="E55" s="249"/>
      <c r="F55" s="370">
        <f t="shared" si="12"/>
        <v>0</v>
      </c>
      <c r="G55" s="249">
        <v>0</v>
      </c>
      <c r="H55" s="572">
        <f t="shared" si="7"/>
        <v>0</v>
      </c>
      <c r="I55" s="231"/>
      <c r="J55" s="370">
        <f t="shared" si="1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32"/>
        <v>0</v>
      </c>
      <c r="AX55" s="442">
        <f t="shared" si="33"/>
        <v>0</v>
      </c>
      <c r="AY55" s="443">
        <f t="shared" si="34"/>
        <v>0</v>
      </c>
    </row>
    <row r="56" spans="1:51" s="4" customFormat="1" ht="15" customHeight="1" x14ac:dyDescent="0.2">
      <c r="A56" s="339"/>
      <c r="B56" s="468"/>
      <c r="C56" s="340"/>
      <c r="D56" s="346"/>
      <c r="E56" s="249"/>
      <c r="F56" s="370">
        <f t="shared" si="12"/>
        <v>0</v>
      </c>
      <c r="G56" s="249">
        <v>0</v>
      </c>
      <c r="H56" s="572">
        <f t="shared" si="7"/>
        <v>0</v>
      </c>
      <c r="I56" s="231"/>
      <c r="J56" s="370">
        <f t="shared" si="1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32"/>
        <v>0</v>
      </c>
      <c r="AX56" s="442">
        <f t="shared" si="33"/>
        <v>0</v>
      </c>
      <c r="AY56" s="443">
        <f t="shared" si="34"/>
        <v>0</v>
      </c>
    </row>
    <row r="57" spans="1:51" s="4" customFormat="1" ht="15" customHeight="1" x14ac:dyDescent="0.2">
      <c r="A57" s="339"/>
      <c r="B57" s="468"/>
      <c r="C57" s="340"/>
      <c r="D57" s="346"/>
      <c r="E57" s="249"/>
      <c r="F57" s="370">
        <f t="shared" si="12"/>
        <v>0</v>
      </c>
      <c r="G57" s="249">
        <v>0</v>
      </c>
      <c r="H57" s="572">
        <f t="shared" si="7"/>
        <v>0</v>
      </c>
      <c r="I57" s="231"/>
      <c r="J57" s="370">
        <f t="shared" si="1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32"/>
        <v>0</v>
      </c>
      <c r="AX57" s="442">
        <f t="shared" si="33"/>
        <v>0</v>
      </c>
      <c r="AY57" s="443">
        <f t="shared" si="34"/>
        <v>0</v>
      </c>
    </row>
    <row r="58" spans="1:51" s="4" customFormat="1" ht="15" customHeight="1" x14ac:dyDescent="0.2">
      <c r="A58" s="339"/>
      <c r="B58" s="468" t="str">
        <f>+B51</f>
        <v>ZK106.K128.Analysis code</v>
      </c>
      <c r="C58" s="340"/>
      <c r="D58" s="346"/>
      <c r="E58" s="249"/>
      <c r="F58" s="370">
        <f t="shared" si="12"/>
        <v>0</v>
      </c>
      <c r="G58" s="249">
        <v>0</v>
      </c>
      <c r="H58" s="572">
        <f t="shared" si="7"/>
        <v>0</v>
      </c>
      <c r="I58" s="231"/>
      <c r="J58" s="370">
        <f t="shared" si="1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32"/>
        <v>0</v>
      </c>
      <c r="AX58" s="442">
        <f t="shared" si="33"/>
        <v>0</v>
      </c>
      <c r="AY58" s="443">
        <f t="shared" si="34"/>
        <v>0</v>
      </c>
    </row>
    <row r="59" spans="1:51" s="4" customFormat="1" ht="15" customHeight="1" thickBot="1" x14ac:dyDescent="0.25">
      <c r="A59" s="169"/>
      <c r="B59" s="461"/>
      <c r="C59" s="274" t="s">
        <v>301</v>
      </c>
      <c r="D59" s="274"/>
      <c r="E59" s="277"/>
      <c r="F59" s="370">
        <f t="shared" si="12"/>
        <v>0</v>
      </c>
      <c r="G59" s="277">
        <v>0</v>
      </c>
      <c r="H59" s="579">
        <f t="shared" si="7"/>
        <v>0</v>
      </c>
      <c r="I59" s="227"/>
      <c r="J59" s="370">
        <f t="shared" si="1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ZK106.K248.Analysis code</v>
      </c>
      <c r="C60" s="343" t="s">
        <v>155</v>
      </c>
      <c r="D60" s="343"/>
      <c r="E60" s="229">
        <f t="shared" ref="E60:L60" si="35">SUM(E61:E68)</f>
        <v>0</v>
      </c>
      <c r="F60" s="434">
        <f>SUM(F61:F68)</f>
        <v>0</v>
      </c>
      <c r="G60" s="229">
        <f>SUM(G61:G68)</f>
        <v>0</v>
      </c>
      <c r="H60" s="229">
        <f t="shared" si="35"/>
        <v>0</v>
      </c>
      <c r="I60" s="203">
        <f t="shared" si="35"/>
        <v>0</v>
      </c>
      <c r="J60" s="321">
        <f>SUM(J61:J68)</f>
        <v>0</v>
      </c>
      <c r="K60" s="203">
        <f t="shared" si="35"/>
        <v>0</v>
      </c>
      <c r="L60" s="219">
        <f t="shared" si="35"/>
        <v>0</v>
      </c>
      <c r="M60" s="219"/>
      <c r="N60" s="198">
        <f>SUM(N61:N68)</f>
        <v>0</v>
      </c>
      <c r="O60" s="198">
        <f>SUM(O61:O68)</f>
        <v>0</v>
      </c>
      <c r="P60" s="265">
        <f>SUM(P61:P68)</f>
        <v>0</v>
      </c>
      <c r="Q60" s="269">
        <f>SUM(Q61:Q68)</f>
        <v>0</v>
      </c>
      <c r="R60" s="401">
        <f t="shared" ref="R60:X60" si="36">SUM(R61:R68)</f>
        <v>0</v>
      </c>
      <c r="S60" s="411">
        <f t="shared" si="36"/>
        <v>0</v>
      </c>
      <c r="T60" s="269">
        <f t="shared" si="36"/>
        <v>0</v>
      </c>
      <c r="U60" s="269">
        <f t="shared" si="36"/>
        <v>0</v>
      </c>
      <c r="V60" s="269">
        <f t="shared" si="36"/>
        <v>0</v>
      </c>
      <c r="W60" s="269">
        <f t="shared" si="36"/>
        <v>0</v>
      </c>
      <c r="X60" s="269">
        <f t="shared" si="36"/>
        <v>0</v>
      </c>
      <c r="Y60" s="269">
        <f t="shared" ref="Y60:AV60" si="37">SUM(Y61:Y68)</f>
        <v>0</v>
      </c>
      <c r="Z60" s="269">
        <f t="shared" si="37"/>
        <v>0</v>
      </c>
      <c r="AA60" s="269">
        <f t="shared" si="37"/>
        <v>0</v>
      </c>
      <c r="AB60" s="269">
        <f t="shared" si="37"/>
        <v>0</v>
      </c>
      <c r="AC60" s="269">
        <f t="shared" si="37"/>
        <v>0</v>
      </c>
      <c r="AD60" s="401">
        <f t="shared" si="37"/>
        <v>0</v>
      </c>
      <c r="AE60" s="411">
        <f t="shared" si="37"/>
        <v>0</v>
      </c>
      <c r="AF60" s="269">
        <f t="shared" si="37"/>
        <v>0</v>
      </c>
      <c r="AG60" s="269">
        <f t="shared" si="37"/>
        <v>0</v>
      </c>
      <c r="AH60" s="269">
        <f t="shared" si="37"/>
        <v>0</v>
      </c>
      <c r="AI60" s="269">
        <f t="shared" si="37"/>
        <v>0</v>
      </c>
      <c r="AJ60" s="269">
        <f t="shared" si="37"/>
        <v>0</v>
      </c>
      <c r="AK60" s="269">
        <f t="shared" si="37"/>
        <v>0</v>
      </c>
      <c r="AL60" s="269">
        <f t="shared" si="37"/>
        <v>0</v>
      </c>
      <c r="AM60" s="269">
        <f t="shared" si="37"/>
        <v>0</v>
      </c>
      <c r="AN60" s="269">
        <f t="shared" si="37"/>
        <v>0</v>
      </c>
      <c r="AO60" s="269">
        <f t="shared" si="37"/>
        <v>0</v>
      </c>
      <c r="AP60" s="401">
        <f t="shared" si="37"/>
        <v>0</v>
      </c>
      <c r="AQ60" s="411">
        <f t="shared" si="37"/>
        <v>0</v>
      </c>
      <c r="AR60" s="269">
        <f t="shared" si="37"/>
        <v>0</v>
      </c>
      <c r="AS60" s="269">
        <f t="shared" si="37"/>
        <v>0</v>
      </c>
      <c r="AT60" s="269">
        <f t="shared" si="37"/>
        <v>0</v>
      </c>
      <c r="AU60" s="269">
        <f t="shared" si="37"/>
        <v>0</v>
      </c>
      <c r="AV60" s="269">
        <f t="shared" si="37"/>
        <v>0</v>
      </c>
      <c r="AW60" s="441">
        <f>SUM(P60:AV60)</f>
        <v>0</v>
      </c>
      <c r="AX60" s="442">
        <f>+AW60+N60</f>
        <v>0</v>
      </c>
      <c r="AY60" s="443">
        <f>+G60-AX60</f>
        <v>0</v>
      </c>
    </row>
    <row r="61" spans="1:51" s="4" customFormat="1" ht="15" customHeight="1" x14ac:dyDescent="0.2">
      <c r="A61" s="339"/>
      <c r="B61" s="468"/>
      <c r="C61" s="340"/>
      <c r="D61" s="340"/>
      <c r="E61" s="249"/>
      <c r="F61" s="370">
        <f t="shared" si="12"/>
        <v>0</v>
      </c>
      <c r="G61" s="249"/>
      <c r="H61" s="572">
        <f t="shared" si="7"/>
        <v>0</v>
      </c>
      <c r="I61" s="231"/>
      <c r="J61" s="370">
        <f t="shared" si="1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12"/>
        <v>0</v>
      </c>
      <c r="G62" s="249"/>
      <c r="H62" s="572">
        <f t="shared" si="7"/>
        <v>0</v>
      </c>
      <c r="I62" s="231"/>
      <c r="J62" s="370">
        <f t="shared" si="1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38">SUM(P62:AV62)</f>
        <v>0</v>
      </c>
      <c r="AX62" s="442">
        <f t="shared" ref="AX62:AX67" si="39">+AW62+N62</f>
        <v>0</v>
      </c>
      <c r="AY62" s="443">
        <f t="shared" ref="AY62:AY67" si="40">+G62-AX62</f>
        <v>0</v>
      </c>
    </row>
    <row r="63" spans="1:51" s="4" customFormat="1" ht="15" customHeight="1" x14ac:dyDescent="0.2">
      <c r="A63" s="339"/>
      <c r="B63" s="468"/>
      <c r="C63" s="340"/>
      <c r="D63" s="346"/>
      <c r="E63" s="249"/>
      <c r="F63" s="370">
        <f t="shared" si="12"/>
        <v>0</v>
      </c>
      <c r="G63" s="249">
        <v>0</v>
      </c>
      <c r="H63" s="572">
        <f t="shared" si="7"/>
        <v>0</v>
      </c>
      <c r="I63" s="231"/>
      <c r="J63" s="370">
        <f t="shared" si="1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38"/>
        <v>0</v>
      </c>
      <c r="AX63" s="442">
        <f t="shared" si="39"/>
        <v>0</v>
      </c>
      <c r="AY63" s="443">
        <f t="shared" si="40"/>
        <v>0</v>
      </c>
    </row>
    <row r="64" spans="1:51" s="4" customFormat="1" ht="15" customHeight="1" x14ac:dyDescent="0.2">
      <c r="A64" s="339"/>
      <c r="B64" s="468"/>
      <c r="C64" s="340"/>
      <c r="D64" s="346"/>
      <c r="E64" s="249"/>
      <c r="F64" s="370">
        <f t="shared" si="12"/>
        <v>0</v>
      </c>
      <c r="G64" s="249">
        <v>0</v>
      </c>
      <c r="H64" s="572">
        <f t="shared" si="7"/>
        <v>0</v>
      </c>
      <c r="I64" s="231"/>
      <c r="J64" s="370">
        <f t="shared" si="1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38"/>
        <v>0</v>
      </c>
      <c r="AX64" s="442">
        <f t="shared" si="39"/>
        <v>0</v>
      </c>
      <c r="AY64" s="443">
        <f t="shared" si="40"/>
        <v>0</v>
      </c>
    </row>
    <row r="65" spans="1:51" s="4" customFormat="1" ht="15" customHeight="1" x14ac:dyDescent="0.2">
      <c r="A65" s="339"/>
      <c r="B65" s="468"/>
      <c r="C65" s="340"/>
      <c r="D65" s="346"/>
      <c r="E65" s="249"/>
      <c r="F65" s="370">
        <f t="shared" si="12"/>
        <v>0</v>
      </c>
      <c r="G65" s="249">
        <v>0</v>
      </c>
      <c r="H65" s="572">
        <f t="shared" si="7"/>
        <v>0</v>
      </c>
      <c r="I65" s="231"/>
      <c r="J65" s="370">
        <f t="shared" si="1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38"/>
        <v>0</v>
      </c>
      <c r="AX65" s="442">
        <f t="shared" si="39"/>
        <v>0</v>
      </c>
      <c r="AY65" s="443">
        <f t="shared" si="40"/>
        <v>0</v>
      </c>
    </row>
    <row r="66" spans="1:51" s="4" customFormat="1" ht="15" customHeight="1" x14ac:dyDescent="0.2">
      <c r="A66" s="339"/>
      <c r="B66" s="468"/>
      <c r="C66" s="340"/>
      <c r="D66" s="346"/>
      <c r="E66" s="249"/>
      <c r="F66" s="370">
        <f t="shared" si="12"/>
        <v>0</v>
      </c>
      <c r="G66" s="249">
        <v>0</v>
      </c>
      <c r="H66" s="572">
        <f t="shared" si="7"/>
        <v>0</v>
      </c>
      <c r="I66" s="231"/>
      <c r="J66" s="370">
        <f t="shared" si="1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38"/>
        <v>0</v>
      </c>
      <c r="AX66" s="442">
        <f t="shared" si="39"/>
        <v>0</v>
      </c>
      <c r="AY66" s="443">
        <f t="shared" si="40"/>
        <v>0</v>
      </c>
    </row>
    <row r="67" spans="1:51" s="4" customFormat="1" ht="15" customHeight="1" x14ac:dyDescent="0.2">
      <c r="A67" s="339"/>
      <c r="B67" s="468" t="str">
        <f>+B60</f>
        <v>ZK106.K248.Analysis code</v>
      </c>
      <c r="C67" s="340"/>
      <c r="D67" s="346"/>
      <c r="E67" s="249"/>
      <c r="F67" s="370">
        <f t="shared" si="12"/>
        <v>0</v>
      </c>
      <c r="G67" s="249">
        <v>0</v>
      </c>
      <c r="H67" s="572">
        <f t="shared" si="7"/>
        <v>0</v>
      </c>
      <c r="I67" s="231"/>
      <c r="J67" s="370">
        <f t="shared" si="1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38"/>
        <v>0</v>
      </c>
      <c r="AX67" s="442">
        <f t="shared" si="39"/>
        <v>0</v>
      </c>
      <c r="AY67" s="443">
        <f t="shared" si="40"/>
        <v>0</v>
      </c>
    </row>
    <row r="68" spans="1:51" s="4" customFormat="1" ht="15" customHeight="1" thickBot="1" x14ac:dyDescent="0.25">
      <c r="A68" s="169"/>
      <c r="B68" s="461"/>
      <c r="C68" s="274" t="s">
        <v>301</v>
      </c>
      <c r="D68" s="274"/>
      <c r="E68" s="277"/>
      <c r="F68" s="370">
        <f t="shared" si="12"/>
        <v>0</v>
      </c>
      <c r="G68" s="277">
        <v>0</v>
      </c>
      <c r="H68" s="579">
        <f t="shared" si="7"/>
        <v>0</v>
      </c>
      <c r="I68" s="227"/>
      <c r="J68" s="370">
        <f t="shared" si="1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ZK106.K249.Analysis code</v>
      </c>
      <c r="C69" s="343" t="s">
        <v>301</v>
      </c>
      <c r="D69" s="343"/>
      <c r="E69" s="229">
        <f t="shared" ref="E69:L69" si="41">SUM(E70:E77)</f>
        <v>0</v>
      </c>
      <c r="F69" s="434">
        <f t="shared" si="41"/>
        <v>0</v>
      </c>
      <c r="G69" s="229">
        <f t="shared" si="41"/>
        <v>0</v>
      </c>
      <c r="H69" s="229">
        <f t="shared" si="41"/>
        <v>0</v>
      </c>
      <c r="I69" s="203">
        <f t="shared" si="41"/>
        <v>0</v>
      </c>
      <c r="J69" s="321">
        <f t="shared" si="41"/>
        <v>0</v>
      </c>
      <c r="K69" s="203">
        <f t="shared" si="41"/>
        <v>0</v>
      </c>
      <c r="L69" s="219">
        <f t="shared" si="41"/>
        <v>0</v>
      </c>
      <c r="M69" s="219"/>
      <c r="N69" s="602"/>
      <c r="O69" s="602"/>
      <c r="P69" s="265">
        <f>SUM(P70:P77)</f>
        <v>0</v>
      </c>
      <c r="Q69" s="269">
        <f>SUM(Q70:Q77)</f>
        <v>0</v>
      </c>
      <c r="R69" s="401">
        <f t="shared" ref="R69:X69" si="42">SUM(R70:R77)</f>
        <v>0</v>
      </c>
      <c r="S69" s="411">
        <f t="shared" si="42"/>
        <v>0</v>
      </c>
      <c r="T69" s="269">
        <f t="shared" si="42"/>
        <v>0</v>
      </c>
      <c r="U69" s="269">
        <f t="shared" si="42"/>
        <v>0</v>
      </c>
      <c r="V69" s="269">
        <f t="shared" si="42"/>
        <v>0</v>
      </c>
      <c r="W69" s="269">
        <f t="shared" si="42"/>
        <v>0</v>
      </c>
      <c r="X69" s="269">
        <f t="shared" si="42"/>
        <v>0</v>
      </c>
      <c r="Y69" s="269">
        <f t="shared" ref="Y69:AV69" si="43">SUM(Y70:Y77)</f>
        <v>0</v>
      </c>
      <c r="Z69" s="269">
        <f t="shared" si="43"/>
        <v>0</v>
      </c>
      <c r="AA69" s="269">
        <f t="shared" si="43"/>
        <v>0</v>
      </c>
      <c r="AB69" s="269">
        <f t="shared" si="43"/>
        <v>0</v>
      </c>
      <c r="AC69" s="269">
        <f t="shared" si="43"/>
        <v>0</v>
      </c>
      <c r="AD69" s="401">
        <f t="shared" si="43"/>
        <v>0</v>
      </c>
      <c r="AE69" s="411">
        <f t="shared" si="43"/>
        <v>0</v>
      </c>
      <c r="AF69" s="269">
        <f t="shared" si="43"/>
        <v>0</v>
      </c>
      <c r="AG69" s="269">
        <f t="shared" si="43"/>
        <v>0</v>
      </c>
      <c r="AH69" s="269">
        <f t="shared" si="43"/>
        <v>0</v>
      </c>
      <c r="AI69" s="269">
        <f t="shared" si="43"/>
        <v>0</v>
      </c>
      <c r="AJ69" s="269">
        <f t="shared" si="43"/>
        <v>0</v>
      </c>
      <c r="AK69" s="269">
        <f t="shared" si="43"/>
        <v>0</v>
      </c>
      <c r="AL69" s="269">
        <f t="shared" si="43"/>
        <v>0</v>
      </c>
      <c r="AM69" s="269">
        <f t="shared" si="43"/>
        <v>0</v>
      </c>
      <c r="AN69" s="269">
        <f t="shared" si="43"/>
        <v>0</v>
      </c>
      <c r="AO69" s="269">
        <f t="shared" si="43"/>
        <v>0</v>
      </c>
      <c r="AP69" s="401">
        <f t="shared" si="43"/>
        <v>0</v>
      </c>
      <c r="AQ69" s="411">
        <f t="shared" si="43"/>
        <v>0</v>
      </c>
      <c r="AR69" s="269">
        <f t="shared" si="43"/>
        <v>0</v>
      </c>
      <c r="AS69" s="269">
        <f t="shared" si="43"/>
        <v>0</v>
      </c>
      <c r="AT69" s="269">
        <f t="shared" si="43"/>
        <v>0</v>
      </c>
      <c r="AU69" s="269">
        <f t="shared" si="43"/>
        <v>0</v>
      </c>
      <c r="AV69" s="269">
        <f t="shared" si="43"/>
        <v>0</v>
      </c>
      <c r="AW69" s="441">
        <f>SUM(P69:AV69)</f>
        <v>0</v>
      </c>
      <c r="AX69" s="442">
        <f>+AW69+N69</f>
        <v>0</v>
      </c>
      <c r="AY69" s="443">
        <f>+G69-AX69</f>
        <v>0</v>
      </c>
    </row>
    <row r="70" spans="1:51" s="4" customFormat="1" ht="15" customHeight="1" x14ac:dyDescent="0.2">
      <c r="A70" s="337"/>
      <c r="B70" s="467"/>
      <c r="C70" s="340"/>
      <c r="D70" s="340"/>
      <c r="E70" s="249"/>
      <c r="F70" s="370">
        <f t="shared" si="12"/>
        <v>0</v>
      </c>
      <c r="G70" s="249">
        <v>0</v>
      </c>
      <c r="H70" s="572">
        <f t="shared" si="7"/>
        <v>0</v>
      </c>
      <c r="I70" s="231"/>
      <c r="J70" s="370">
        <f t="shared" si="1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12"/>
        <v>0</v>
      </c>
      <c r="G71" s="249">
        <v>0</v>
      </c>
      <c r="H71" s="572">
        <f t="shared" si="7"/>
        <v>0</v>
      </c>
      <c r="I71" s="231"/>
      <c r="J71" s="370">
        <f t="shared" si="1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44">SUM(P71:AV71)</f>
        <v>0</v>
      </c>
      <c r="AX71" s="442">
        <f t="shared" ref="AX71:AX76" si="45">+AW71+N71</f>
        <v>0</v>
      </c>
      <c r="AY71" s="443">
        <f t="shared" ref="AY71:AY76" si="46">+G71-AX71</f>
        <v>0</v>
      </c>
    </row>
    <row r="72" spans="1:51" s="4" customFormat="1" ht="15" customHeight="1" x14ac:dyDescent="0.2">
      <c r="A72" s="337"/>
      <c r="B72" s="467"/>
      <c r="C72" s="340"/>
      <c r="D72" s="346"/>
      <c r="E72" s="249"/>
      <c r="F72" s="370">
        <f t="shared" si="12"/>
        <v>0</v>
      </c>
      <c r="G72" s="249">
        <v>0</v>
      </c>
      <c r="H72" s="572">
        <f t="shared" si="7"/>
        <v>0</v>
      </c>
      <c r="I72" s="231"/>
      <c r="J72" s="370">
        <f t="shared" si="1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44"/>
        <v>0</v>
      </c>
      <c r="AX72" s="442">
        <f t="shared" si="45"/>
        <v>0</v>
      </c>
      <c r="AY72" s="443">
        <f t="shared" si="46"/>
        <v>0</v>
      </c>
    </row>
    <row r="73" spans="1:51" s="4" customFormat="1" ht="15" customHeight="1" x14ac:dyDescent="0.2">
      <c r="A73" s="337"/>
      <c r="B73" s="467"/>
      <c r="C73" s="340"/>
      <c r="D73" s="346"/>
      <c r="E73" s="249"/>
      <c r="F73" s="370">
        <f t="shared" si="12"/>
        <v>0</v>
      </c>
      <c r="G73" s="249">
        <v>0</v>
      </c>
      <c r="H73" s="572">
        <f t="shared" si="7"/>
        <v>0</v>
      </c>
      <c r="I73" s="231"/>
      <c r="J73" s="370">
        <f t="shared" si="1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44"/>
        <v>0</v>
      </c>
      <c r="AX73" s="442">
        <f t="shared" si="45"/>
        <v>0</v>
      </c>
      <c r="AY73" s="443">
        <f t="shared" si="46"/>
        <v>0</v>
      </c>
    </row>
    <row r="74" spans="1:51" s="4" customFormat="1" ht="15" customHeight="1" x14ac:dyDescent="0.2">
      <c r="A74" s="337"/>
      <c r="B74" s="467"/>
      <c r="C74" s="340"/>
      <c r="D74" s="346"/>
      <c r="E74" s="249"/>
      <c r="F74" s="370">
        <f t="shared" si="12"/>
        <v>0</v>
      </c>
      <c r="G74" s="249">
        <v>0</v>
      </c>
      <c r="H74" s="572">
        <f t="shared" ref="H74:H113" si="47">SUM(N74:AV74)</f>
        <v>0</v>
      </c>
      <c r="I74" s="231"/>
      <c r="J74" s="370">
        <f t="shared" si="1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44"/>
        <v>0</v>
      </c>
      <c r="AX74" s="442">
        <f t="shared" si="45"/>
        <v>0</v>
      </c>
      <c r="AY74" s="443">
        <f t="shared" si="46"/>
        <v>0</v>
      </c>
    </row>
    <row r="75" spans="1:51" s="4" customFormat="1" ht="15" customHeight="1" x14ac:dyDescent="0.2">
      <c r="A75" s="337"/>
      <c r="B75" s="467" t="str">
        <f>+B69</f>
        <v>ZK106.K249.Analysis code</v>
      </c>
      <c r="C75" s="340"/>
      <c r="D75" s="346"/>
      <c r="E75" s="249"/>
      <c r="F75" s="370">
        <f t="shared" si="12"/>
        <v>0</v>
      </c>
      <c r="G75" s="249">
        <v>0</v>
      </c>
      <c r="H75" s="572">
        <f t="shared" si="47"/>
        <v>0</v>
      </c>
      <c r="I75" s="231"/>
      <c r="J75" s="370">
        <f t="shared" si="1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44"/>
        <v>0</v>
      </c>
      <c r="AX75" s="442">
        <f t="shared" si="45"/>
        <v>0</v>
      </c>
      <c r="AY75" s="443">
        <f t="shared" si="46"/>
        <v>0</v>
      </c>
    </row>
    <row r="76" spans="1:51" s="4" customFormat="1" ht="15" customHeight="1" x14ac:dyDescent="0.2">
      <c r="A76" s="339"/>
      <c r="B76" s="468" t="str">
        <f>+B69</f>
        <v>ZK106.K249.Analysis code</v>
      </c>
      <c r="C76" s="340"/>
      <c r="D76" s="346"/>
      <c r="E76" s="249"/>
      <c r="F76" s="370">
        <f t="shared" si="12"/>
        <v>0</v>
      </c>
      <c r="G76" s="249">
        <v>0</v>
      </c>
      <c r="H76" s="572">
        <f t="shared" si="47"/>
        <v>0</v>
      </c>
      <c r="I76" s="231"/>
      <c r="J76" s="370">
        <f t="shared" si="1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44"/>
        <v>0</v>
      </c>
      <c r="AX76" s="442">
        <f t="shared" si="45"/>
        <v>0</v>
      </c>
      <c r="AY76" s="443">
        <f t="shared" si="46"/>
        <v>0</v>
      </c>
    </row>
    <row r="77" spans="1:51" s="4" customFormat="1" ht="15" customHeight="1" thickBot="1" x14ac:dyDescent="0.25">
      <c r="A77" s="169"/>
      <c r="B77" s="461"/>
      <c r="C77" s="274" t="s">
        <v>301</v>
      </c>
      <c r="D77" s="274"/>
      <c r="E77" s="277"/>
      <c r="F77" s="370">
        <f t="shared" si="12"/>
        <v>0</v>
      </c>
      <c r="G77" s="277">
        <v>0</v>
      </c>
      <c r="H77" s="579">
        <f t="shared" si="47"/>
        <v>0</v>
      </c>
      <c r="I77" s="227"/>
      <c r="J77" s="370">
        <f t="shared" si="1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ZK106.K250.Analysis code</v>
      </c>
      <c r="C78" s="343" t="s">
        <v>158</v>
      </c>
      <c r="D78" s="343"/>
      <c r="E78" s="229">
        <f t="shared" ref="E78:L78" si="48">SUM(E79:E86)</f>
        <v>0</v>
      </c>
      <c r="F78" s="434">
        <f t="shared" si="48"/>
        <v>0</v>
      </c>
      <c r="G78" s="229">
        <f t="shared" si="48"/>
        <v>0</v>
      </c>
      <c r="H78" s="229">
        <f t="shared" si="48"/>
        <v>0</v>
      </c>
      <c r="I78" s="203">
        <f t="shared" si="48"/>
        <v>0</v>
      </c>
      <c r="J78" s="321">
        <f t="shared" si="48"/>
        <v>0</v>
      </c>
      <c r="K78" s="203">
        <f t="shared" si="48"/>
        <v>0</v>
      </c>
      <c r="L78" s="219">
        <f t="shared" si="48"/>
        <v>0</v>
      </c>
      <c r="M78" s="219"/>
      <c r="N78" s="198">
        <f>SUM(N79:N86)</f>
        <v>0</v>
      </c>
      <c r="O78" s="198">
        <f>+IFERROR(VLOOKUP(B77,Sheet1!B:D,3,FALSE)+VLOOKUP(B77,Sheet1!B:E,4,FALSE),0)</f>
        <v>0</v>
      </c>
      <c r="P78" s="265">
        <f>SUM(P79:P86)</f>
        <v>0</v>
      </c>
      <c r="Q78" s="269">
        <f>SUM(Q79:Q86)</f>
        <v>0</v>
      </c>
      <c r="R78" s="401">
        <f t="shared" ref="R78:X78" si="49">SUM(R79:R86)</f>
        <v>0</v>
      </c>
      <c r="S78" s="411">
        <f t="shared" si="49"/>
        <v>0</v>
      </c>
      <c r="T78" s="269">
        <f t="shared" si="49"/>
        <v>0</v>
      </c>
      <c r="U78" s="269">
        <f t="shared" si="49"/>
        <v>0</v>
      </c>
      <c r="V78" s="269">
        <f t="shared" si="49"/>
        <v>0</v>
      </c>
      <c r="W78" s="269">
        <f t="shared" si="49"/>
        <v>0</v>
      </c>
      <c r="X78" s="269">
        <f t="shared" si="49"/>
        <v>0</v>
      </c>
      <c r="Y78" s="269">
        <f t="shared" ref="Y78:AV78" si="50">SUM(Y79:Y86)</f>
        <v>0</v>
      </c>
      <c r="Z78" s="269">
        <f t="shared" si="50"/>
        <v>0</v>
      </c>
      <c r="AA78" s="269">
        <f t="shared" si="50"/>
        <v>0</v>
      </c>
      <c r="AB78" s="269">
        <f t="shared" si="50"/>
        <v>0</v>
      </c>
      <c r="AC78" s="269">
        <f t="shared" si="50"/>
        <v>0</v>
      </c>
      <c r="AD78" s="401">
        <f t="shared" si="50"/>
        <v>0</v>
      </c>
      <c r="AE78" s="411">
        <f t="shared" si="50"/>
        <v>0</v>
      </c>
      <c r="AF78" s="269">
        <f t="shared" si="50"/>
        <v>0</v>
      </c>
      <c r="AG78" s="269">
        <f t="shared" si="50"/>
        <v>0</v>
      </c>
      <c r="AH78" s="269">
        <f t="shared" si="50"/>
        <v>0</v>
      </c>
      <c r="AI78" s="269">
        <f t="shared" si="50"/>
        <v>0</v>
      </c>
      <c r="AJ78" s="269">
        <f t="shared" si="50"/>
        <v>0</v>
      </c>
      <c r="AK78" s="269">
        <f t="shared" si="50"/>
        <v>0</v>
      </c>
      <c r="AL78" s="269">
        <f t="shared" si="50"/>
        <v>0</v>
      </c>
      <c r="AM78" s="269">
        <f t="shared" si="50"/>
        <v>0</v>
      </c>
      <c r="AN78" s="269">
        <f t="shared" si="50"/>
        <v>0</v>
      </c>
      <c r="AO78" s="269">
        <f t="shared" si="50"/>
        <v>0</v>
      </c>
      <c r="AP78" s="401">
        <f t="shared" si="50"/>
        <v>0</v>
      </c>
      <c r="AQ78" s="411">
        <f t="shared" si="50"/>
        <v>0</v>
      </c>
      <c r="AR78" s="269">
        <f t="shared" si="50"/>
        <v>0</v>
      </c>
      <c r="AS78" s="269">
        <f t="shared" si="50"/>
        <v>0</v>
      </c>
      <c r="AT78" s="269">
        <f t="shared" si="50"/>
        <v>0</v>
      </c>
      <c r="AU78" s="269">
        <f t="shared" si="50"/>
        <v>0</v>
      </c>
      <c r="AV78" s="269">
        <f t="shared" si="50"/>
        <v>0</v>
      </c>
      <c r="AW78" s="441">
        <f>SUM(P78:AV78)</f>
        <v>0</v>
      </c>
      <c r="AX78" s="442">
        <f>+AW78+N78</f>
        <v>0</v>
      </c>
      <c r="AY78" s="443">
        <f>+G78-AX78</f>
        <v>0</v>
      </c>
    </row>
    <row r="79" spans="1:51" s="4" customFormat="1" ht="15" customHeight="1" x14ac:dyDescent="0.2">
      <c r="A79" s="337"/>
      <c r="B79" s="467"/>
      <c r="C79" s="340"/>
      <c r="D79" s="340"/>
      <c r="E79" s="249"/>
      <c r="F79" s="370">
        <f t="shared" ref="F79:F113" si="51">-E79+G79</f>
        <v>0</v>
      </c>
      <c r="G79" s="249">
        <v>0</v>
      </c>
      <c r="H79" s="572">
        <f t="shared" si="47"/>
        <v>0</v>
      </c>
      <c r="I79" s="231"/>
      <c r="J79" s="370">
        <f t="shared" ref="J79:J113" si="52">-I79+K79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51"/>
        <v>0</v>
      </c>
      <c r="G80" s="249">
        <v>0</v>
      </c>
      <c r="H80" s="572">
        <f t="shared" si="47"/>
        <v>0</v>
      </c>
      <c r="I80" s="231"/>
      <c r="J80" s="370">
        <f t="shared" si="52"/>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53">SUM(P80:AV80)</f>
        <v>0</v>
      </c>
      <c r="AX80" s="442">
        <f t="shared" ref="AX80:AX85" si="54">+AW80+N80</f>
        <v>0</v>
      </c>
      <c r="AY80" s="443">
        <f t="shared" ref="AY80:AY85" si="55">+G80-AX80</f>
        <v>0</v>
      </c>
    </row>
    <row r="81" spans="1:51" s="4" customFormat="1" ht="15" customHeight="1" x14ac:dyDescent="0.2">
      <c r="A81" s="337"/>
      <c r="B81" s="467"/>
      <c r="C81" s="340"/>
      <c r="D81" s="346"/>
      <c r="E81" s="249"/>
      <c r="F81" s="370">
        <f t="shared" si="51"/>
        <v>0</v>
      </c>
      <c r="G81" s="249">
        <v>0</v>
      </c>
      <c r="H81" s="572">
        <f t="shared" si="47"/>
        <v>0</v>
      </c>
      <c r="I81" s="231"/>
      <c r="J81" s="370">
        <f t="shared" si="52"/>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53"/>
        <v>0</v>
      </c>
      <c r="AX81" s="442">
        <f t="shared" si="54"/>
        <v>0</v>
      </c>
      <c r="AY81" s="443">
        <f t="shared" si="55"/>
        <v>0</v>
      </c>
    </row>
    <row r="82" spans="1:51" s="4" customFormat="1" ht="15" customHeight="1" x14ac:dyDescent="0.2">
      <c r="A82" s="337"/>
      <c r="B82" s="467"/>
      <c r="C82" s="340"/>
      <c r="D82" s="346"/>
      <c r="E82" s="249"/>
      <c r="F82" s="370">
        <f t="shared" si="51"/>
        <v>0</v>
      </c>
      <c r="G82" s="249">
        <v>0</v>
      </c>
      <c r="H82" s="572">
        <f t="shared" si="47"/>
        <v>0</v>
      </c>
      <c r="I82" s="231"/>
      <c r="J82" s="370">
        <f t="shared" si="52"/>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53"/>
        <v>0</v>
      </c>
      <c r="AX82" s="442">
        <f t="shared" si="54"/>
        <v>0</v>
      </c>
      <c r="AY82" s="443">
        <f t="shared" si="55"/>
        <v>0</v>
      </c>
    </row>
    <row r="83" spans="1:51" s="4" customFormat="1" ht="15" customHeight="1" x14ac:dyDescent="0.2">
      <c r="A83" s="337"/>
      <c r="B83" s="467"/>
      <c r="C83" s="340"/>
      <c r="D83" s="346"/>
      <c r="E83" s="249"/>
      <c r="F83" s="370">
        <f t="shared" si="51"/>
        <v>0</v>
      </c>
      <c r="G83" s="249">
        <v>0</v>
      </c>
      <c r="H83" s="572">
        <f t="shared" si="47"/>
        <v>0</v>
      </c>
      <c r="I83" s="231"/>
      <c r="J83" s="370">
        <f t="shared" si="52"/>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53"/>
        <v>0</v>
      </c>
      <c r="AX83" s="442">
        <f t="shared" si="54"/>
        <v>0</v>
      </c>
      <c r="AY83" s="443">
        <f t="shared" si="55"/>
        <v>0</v>
      </c>
    </row>
    <row r="84" spans="1:51" s="4" customFormat="1" ht="15" customHeight="1" x14ac:dyDescent="0.2">
      <c r="A84" s="337"/>
      <c r="B84" s="467"/>
      <c r="C84" s="340"/>
      <c r="D84" s="346"/>
      <c r="E84" s="249"/>
      <c r="F84" s="370">
        <f t="shared" si="51"/>
        <v>0</v>
      </c>
      <c r="G84" s="249">
        <v>0</v>
      </c>
      <c r="H84" s="572">
        <f t="shared" si="47"/>
        <v>0</v>
      </c>
      <c r="I84" s="231"/>
      <c r="J84" s="370">
        <f t="shared" si="52"/>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53"/>
        <v>0</v>
      </c>
      <c r="AX84" s="442">
        <f t="shared" si="54"/>
        <v>0</v>
      </c>
      <c r="AY84" s="443">
        <f t="shared" si="55"/>
        <v>0</v>
      </c>
    </row>
    <row r="85" spans="1:51" s="4" customFormat="1" ht="15" customHeight="1" x14ac:dyDescent="0.2">
      <c r="A85" s="337"/>
      <c r="B85" s="467" t="str">
        <f>+B78</f>
        <v>ZK106.K250.Analysis code</v>
      </c>
      <c r="C85" s="340"/>
      <c r="D85" s="346"/>
      <c r="E85" s="249"/>
      <c r="F85" s="370">
        <f t="shared" si="51"/>
        <v>0</v>
      </c>
      <c r="G85" s="249">
        <v>0</v>
      </c>
      <c r="H85" s="572">
        <f t="shared" si="47"/>
        <v>0</v>
      </c>
      <c r="I85" s="231"/>
      <c r="J85" s="370">
        <f t="shared" si="52"/>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53"/>
        <v>0</v>
      </c>
      <c r="AX85" s="442">
        <f t="shared" si="54"/>
        <v>0</v>
      </c>
      <c r="AY85" s="443">
        <f t="shared" si="55"/>
        <v>0</v>
      </c>
    </row>
    <row r="86" spans="1:51" s="4" customFormat="1" ht="15" customHeight="1" thickBot="1" x14ac:dyDescent="0.25">
      <c r="A86" s="169"/>
      <c r="B86" s="461"/>
      <c r="C86" s="274" t="s">
        <v>301</v>
      </c>
      <c r="D86" s="274"/>
      <c r="E86" s="277"/>
      <c r="F86" s="370">
        <f t="shared" si="51"/>
        <v>0</v>
      </c>
      <c r="G86" s="277">
        <v>0</v>
      </c>
      <c r="H86" s="579">
        <f t="shared" si="47"/>
        <v>0</v>
      </c>
      <c r="I86" s="227"/>
      <c r="J86" s="370">
        <f t="shared" si="52"/>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ZK106.K251.Analysis code</v>
      </c>
      <c r="C87" s="343" t="s">
        <v>160</v>
      </c>
      <c r="D87" s="343"/>
      <c r="E87" s="229">
        <f t="shared" ref="E87:L87" si="56">SUM(E88:E95)</f>
        <v>0</v>
      </c>
      <c r="F87" s="434">
        <f t="shared" si="56"/>
        <v>0</v>
      </c>
      <c r="G87" s="229">
        <f t="shared" si="56"/>
        <v>0</v>
      </c>
      <c r="H87" s="229">
        <f t="shared" si="56"/>
        <v>0</v>
      </c>
      <c r="I87" s="203">
        <f t="shared" si="56"/>
        <v>0</v>
      </c>
      <c r="J87" s="321">
        <f t="shared" si="56"/>
        <v>0</v>
      </c>
      <c r="K87" s="203">
        <f t="shared" si="56"/>
        <v>0</v>
      </c>
      <c r="L87" s="219">
        <f t="shared" si="56"/>
        <v>0</v>
      </c>
      <c r="M87" s="219"/>
      <c r="N87" s="198">
        <f>SUM(N88:N95)</f>
        <v>0</v>
      </c>
      <c r="O87" s="198">
        <f>+IFERROR(VLOOKUP(B86,Sheet1!B:D,3,FALSE)+VLOOKUP(B86,Sheet1!B:E,4,FALSE),0)</f>
        <v>0</v>
      </c>
      <c r="P87" s="265">
        <f>SUM(P88:P95)</f>
        <v>0</v>
      </c>
      <c r="Q87" s="269">
        <f>SUM(Q88:Q95)</f>
        <v>0</v>
      </c>
      <c r="R87" s="401">
        <f t="shared" ref="R87:X87" si="57">SUM(R88:R95)</f>
        <v>0</v>
      </c>
      <c r="S87" s="411">
        <f t="shared" si="57"/>
        <v>0</v>
      </c>
      <c r="T87" s="269">
        <f t="shared" si="57"/>
        <v>0</v>
      </c>
      <c r="U87" s="269">
        <f t="shared" si="57"/>
        <v>0</v>
      </c>
      <c r="V87" s="269">
        <f t="shared" si="57"/>
        <v>0</v>
      </c>
      <c r="W87" s="269">
        <f t="shared" si="57"/>
        <v>0</v>
      </c>
      <c r="X87" s="269">
        <f t="shared" si="57"/>
        <v>0</v>
      </c>
      <c r="Y87" s="269">
        <f t="shared" ref="Y87:AV87" si="58">SUM(Y88:Y95)</f>
        <v>0</v>
      </c>
      <c r="Z87" s="269">
        <f t="shared" si="58"/>
        <v>0</v>
      </c>
      <c r="AA87" s="269">
        <f t="shared" si="58"/>
        <v>0</v>
      </c>
      <c r="AB87" s="269">
        <f t="shared" si="58"/>
        <v>0</v>
      </c>
      <c r="AC87" s="269">
        <f t="shared" si="58"/>
        <v>0</v>
      </c>
      <c r="AD87" s="401">
        <f t="shared" si="58"/>
        <v>0</v>
      </c>
      <c r="AE87" s="411">
        <f t="shared" si="58"/>
        <v>0</v>
      </c>
      <c r="AF87" s="269">
        <f t="shared" si="58"/>
        <v>0</v>
      </c>
      <c r="AG87" s="269">
        <f t="shared" si="58"/>
        <v>0</v>
      </c>
      <c r="AH87" s="269">
        <f t="shared" si="58"/>
        <v>0</v>
      </c>
      <c r="AI87" s="269">
        <f t="shared" si="58"/>
        <v>0</v>
      </c>
      <c r="AJ87" s="269">
        <f t="shared" si="58"/>
        <v>0</v>
      </c>
      <c r="AK87" s="269">
        <f t="shared" si="58"/>
        <v>0</v>
      </c>
      <c r="AL87" s="269">
        <f t="shared" si="58"/>
        <v>0</v>
      </c>
      <c r="AM87" s="269">
        <f t="shared" si="58"/>
        <v>0</v>
      </c>
      <c r="AN87" s="269">
        <f t="shared" si="58"/>
        <v>0</v>
      </c>
      <c r="AO87" s="269">
        <f t="shared" si="58"/>
        <v>0</v>
      </c>
      <c r="AP87" s="401">
        <f t="shared" si="58"/>
        <v>0</v>
      </c>
      <c r="AQ87" s="411">
        <f t="shared" si="58"/>
        <v>0</v>
      </c>
      <c r="AR87" s="269">
        <f t="shared" si="58"/>
        <v>0</v>
      </c>
      <c r="AS87" s="269">
        <f t="shared" si="58"/>
        <v>0</v>
      </c>
      <c r="AT87" s="269">
        <f t="shared" si="58"/>
        <v>0</v>
      </c>
      <c r="AU87" s="269">
        <f t="shared" si="58"/>
        <v>0</v>
      </c>
      <c r="AV87" s="269">
        <f t="shared" si="58"/>
        <v>0</v>
      </c>
      <c r="AW87" s="441">
        <f>SUM(P87:AV87)</f>
        <v>0</v>
      </c>
      <c r="AX87" s="442">
        <f>+AW87+N87</f>
        <v>0</v>
      </c>
      <c r="AY87" s="443">
        <f>+G87-AX87</f>
        <v>0</v>
      </c>
    </row>
    <row r="88" spans="1:51" s="4" customFormat="1" ht="15" customHeight="1" x14ac:dyDescent="0.2">
      <c r="A88" s="337"/>
      <c r="B88" s="467"/>
      <c r="C88" s="340"/>
      <c r="D88" s="340"/>
      <c r="E88" s="249"/>
      <c r="F88" s="370">
        <f t="shared" si="51"/>
        <v>0</v>
      </c>
      <c r="G88" s="249">
        <v>0</v>
      </c>
      <c r="H88" s="572">
        <f t="shared" si="47"/>
        <v>0</v>
      </c>
      <c r="I88" s="231"/>
      <c r="J88" s="370">
        <f t="shared" si="52"/>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51"/>
        <v>0</v>
      </c>
      <c r="G89" s="249">
        <v>0</v>
      </c>
      <c r="H89" s="572">
        <f t="shared" si="47"/>
        <v>0</v>
      </c>
      <c r="I89" s="231"/>
      <c r="J89" s="370">
        <f t="shared" si="52"/>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59">SUM(P89:AV89)</f>
        <v>0</v>
      </c>
      <c r="AX89" s="442">
        <f t="shared" ref="AX89:AX94" si="60">+AW89+N89</f>
        <v>0</v>
      </c>
      <c r="AY89" s="443">
        <f t="shared" ref="AY89:AY94" si="61">+G89-AX89</f>
        <v>0</v>
      </c>
    </row>
    <row r="90" spans="1:51" s="4" customFormat="1" ht="15" customHeight="1" x14ac:dyDescent="0.2">
      <c r="A90" s="337"/>
      <c r="B90" s="467"/>
      <c r="C90" s="340"/>
      <c r="D90" s="346"/>
      <c r="E90" s="249"/>
      <c r="F90" s="370">
        <f t="shared" si="51"/>
        <v>0</v>
      </c>
      <c r="G90" s="249">
        <v>0</v>
      </c>
      <c r="H90" s="572">
        <f t="shared" si="47"/>
        <v>0</v>
      </c>
      <c r="I90" s="231"/>
      <c r="J90" s="370">
        <f t="shared" si="52"/>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59"/>
        <v>0</v>
      </c>
      <c r="AX90" s="442">
        <f t="shared" si="60"/>
        <v>0</v>
      </c>
      <c r="AY90" s="443">
        <f t="shared" si="61"/>
        <v>0</v>
      </c>
    </row>
    <row r="91" spans="1:51" s="4" customFormat="1" ht="15" customHeight="1" x14ac:dyDescent="0.2">
      <c r="A91" s="337"/>
      <c r="B91" s="467"/>
      <c r="C91" s="340"/>
      <c r="D91" s="346"/>
      <c r="E91" s="249"/>
      <c r="F91" s="370">
        <f t="shared" si="51"/>
        <v>0</v>
      </c>
      <c r="G91" s="249">
        <v>0</v>
      </c>
      <c r="H91" s="572">
        <f t="shared" si="47"/>
        <v>0</v>
      </c>
      <c r="I91" s="231"/>
      <c r="J91" s="370">
        <f t="shared" si="52"/>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59"/>
        <v>0</v>
      </c>
      <c r="AX91" s="442">
        <f t="shared" si="60"/>
        <v>0</v>
      </c>
      <c r="AY91" s="443">
        <f t="shared" si="61"/>
        <v>0</v>
      </c>
    </row>
    <row r="92" spans="1:51" s="4" customFormat="1" ht="15" customHeight="1" x14ac:dyDescent="0.2">
      <c r="A92" s="337"/>
      <c r="B92" s="467"/>
      <c r="C92" s="340"/>
      <c r="D92" s="346"/>
      <c r="E92" s="249"/>
      <c r="F92" s="370">
        <f t="shared" si="51"/>
        <v>0</v>
      </c>
      <c r="G92" s="249">
        <v>0</v>
      </c>
      <c r="H92" s="572">
        <f t="shared" si="47"/>
        <v>0</v>
      </c>
      <c r="I92" s="231"/>
      <c r="J92" s="370">
        <f t="shared" si="52"/>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59"/>
        <v>0</v>
      </c>
      <c r="AX92" s="442">
        <f t="shared" si="60"/>
        <v>0</v>
      </c>
      <c r="AY92" s="443">
        <f t="shared" si="61"/>
        <v>0</v>
      </c>
    </row>
    <row r="93" spans="1:51" s="4" customFormat="1" ht="15" customHeight="1" x14ac:dyDescent="0.2">
      <c r="A93" s="339"/>
      <c r="B93" s="468"/>
      <c r="C93" s="340"/>
      <c r="D93" s="346"/>
      <c r="E93" s="249"/>
      <c r="F93" s="370">
        <f t="shared" si="51"/>
        <v>0</v>
      </c>
      <c r="G93" s="249">
        <v>0</v>
      </c>
      <c r="H93" s="572">
        <f t="shared" si="47"/>
        <v>0</v>
      </c>
      <c r="I93" s="231"/>
      <c r="J93" s="370">
        <f t="shared" si="52"/>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59"/>
        <v>0</v>
      </c>
      <c r="AX93" s="442">
        <f t="shared" si="60"/>
        <v>0</v>
      </c>
      <c r="AY93" s="443">
        <f t="shared" si="61"/>
        <v>0</v>
      </c>
    </row>
    <row r="94" spans="1:51" s="4" customFormat="1" ht="15" customHeight="1" x14ac:dyDescent="0.2">
      <c r="A94" s="339"/>
      <c r="B94" s="468" t="str">
        <f>+B87</f>
        <v>ZK106.K251.Analysis code</v>
      </c>
      <c r="C94" s="340"/>
      <c r="D94" s="346"/>
      <c r="E94" s="249"/>
      <c r="F94" s="370">
        <f t="shared" si="51"/>
        <v>0</v>
      </c>
      <c r="G94" s="249">
        <v>0</v>
      </c>
      <c r="H94" s="572">
        <f t="shared" si="47"/>
        <v>0</v>
      </c>
      <c r="I94" s="231"/>
      <c r="J94" s="370">
        <f t="shared" si="52"/>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59"/>
        <v>0</v>
      </c>
      <c r="AX94" s="442">
        <f t="shared" si="60"/>
        <v>0</v>
      </c>
      <c r="AY94" s="443">
        <f t="shared" si="61"/>
        <v>0</v>
      </c>
    </row>
    <row r="95" spans="1:51" s="4" customFormat="1" ht="15" customHeight="1" thickBot="1" x14ac:dyDescent="0.25">
      <c r="A95" s="169"/>
      <c r="B95" s="461"/>
      <c r="C95" s="274" t="s">
        <v>301</v>
      </c>
      <c r="D95" s="274"/>
      <c r="E95" s="277"/>
      <c r="F95" s="370">
        <f t="shared" si="51"/>
        <v>0</v>
      </c>
      <c r="G95" s="277">
        <v>0</v>
      </c>
      <c r="H95" s="579">
        <f t="shared" si="47"/>
        <v>0</v>
      </c>
      <c r="I95" s="227"/>
      <c r="J95" s="370">
        <f t="shared" si="52"/>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ZK106.K252.Analysis code</v>
      </c>
      <c r="C96" s="341" t="s">
        <v>162</v>
      </c>
      <c r="D96" s="343"/>
      <c r="E96" s="229">
        <f t="shared" ref="E96:L96" si="62">SUM(E97:E104)</f>
        <v>0</v>
      </c>
      <c r="F96" s="434">
        <f t="shared" si="62"/>
        <v>0</v>
      </c>
      <c r="G96" s="229">
        <f t="shared" si="62"/>
        <v>0</v>
      </c>
      <c r="H96" s="229">
        <f t="shared" si="62"/>
        <v>0</v>
      </c>
      <c r="I96" s="203">
        <f t="shared" si="62"/>
        <v>0</v>
      </c>
      <c r="J96" s="321">
        <f t="shared" si="62"/>
        <v>0</v>
      </c>
      <c r="K96" s="203">
        <f t="shared" si="62"/>
        <v>0</v>
      </c>
      <c r="L96" s="219">
        <f t="shared" si="62"/>
        <v>0</v>
      </c>
      <c r="M96" s="219"/>
      <c r="N96" s="198">
        <f>SUM(N97:N104)</f>
        <v>0</v>
      </c>
      <c r="O96" s="198">
        <f>+IFERROR(VLOOKUP(B95,Sheet1!B:D,3,FALSE)+VLOOKUP(B95,Sheet1!B:E,4,FALSE),0)</f>
        <v>0</v>
      </c>
      <c r="P96" s="265">
        <f>SUM(P97:P104)</f>
        <v>0</v>
      </c>
      <c r="Q96" s="269">
        <f>SUM(Q97:Q104)</f>
        <v>0</v>
      </c>
      <c r="R96" s="401">
        <f t="shared" ref="R96:X96" si="63">SUM(R97:R104)</f>
        <v>0</v>
      </c>
      <c r="S96" s="411">
        <f t="shared" si="63"/>
        <v>0</v>
      </c>
      <c r="T96" s="269">
        <f t="shared" si="63"/>
        <v>0</v>
      </c>
      <c r="U96" s="269">
        <f t="shared" si="63"/>
        <v>0</v>
      </c>
      <c r="V96" s="269">
        <f t="shared" si="63"/>
        <v>0</v>
      </c>
      <c r="W96" s="269">
        <f t="shared" si="63"/>
        <v>0</v>
      </c>
      <c r="X96" s="269">
        <f t="shared" si="63"/>
        <v>0</v>
      </c>
      <c r="Y96" s="269">
        <f t="shared" ref="Y96:AV96" si="64">SUM(Y97:Y104)</f>
        <v>0</v>
      </c>
      <c r="Z96" s="269">
        <f t="shared" si="64"/>
        <v>0</v>
      </c>
      <c r="AA96" s="269">
        <f t="shared" si="64"/>
        <v>0</v>
      </c>
      <c r="AB96" s="269">
        <f t="shared" si="64"/>
        <v>0</v>
      </c>
      <c r="AC96" s="269">
        <f t="shared" si="64"/>
        <v>0</v>
      </c>
      <c r="AD96" s="401">
        <f t="shared" si="64"/>
        <v>0</v>
      </c>
      <c r="AE96" s="411">
        <f t="shared" si="64"/>
        <v>0</v>
      </c>
      <c r="AF96" s="269">
        <f t="shared" si="64"/>
        <v>0</v>
      </c>
      <c r="AG96" s="269">
        <f t="shared" si="64"/>
        <v>0</v>
      </c>
      <c r="AH96" s="269">
        <f t="shared" si="64"/>
        <v>0</v>
      </c>
      <c r="AI96" s="269">
        <f t="shared" si="64"/>
        <v>0</v>
      </c>
      <c r="AJ96" s="269">
        <f t="shared" si="64"/>
        <v>0</v>
      </c>
      <c r="AK96" s="269">
        <f t="shared" si="64"/>
        <v>0</v>
      </c>
      <c r="AL96" s="269">
        <f t="shared" si="64"/>
        <v>0</v>
      </c>
      <c r="AM96" s="269">
        <f t="shared" si="64"/>
        <v>0</v>
      </c>
      <c r="AN96" s="269">
        <f t="shared" si="64"/>
        <v>0</v>
      </c>
      <c r="AO96" s="269">
        <f t="shared" si="64"/>
        <v>0</v>
      </c>
      <c r="AP96" s="401">
        <f t="shared" si="64"/>
        <v>0</v>
      </c>
      <c r="AQ96" s="411">
        <f t="shared" si="64"/>
        <v>0</v>
      </c>
      <c r="AR96" s="269">
        <f t="shared" si="64"/>
        <v>0</v>
      </c>
      <c r="AS96" s="269">
        <f t="shared" si="64"/>
        <v>0</v>
      </c>
      <c r="AT96" s="269">
        <f t="shared" si="64"/>
        <v>0</v>
      </c>
      <c r="AU96" s="269">
        <f t="shared" si="64"/>
        <v>0</v>
      </c>
      <c r="AV96" s="269">
        <f t="shared" si="64"/>
        <v>0</v>
      </c>
      <c r="AW96" s="441">
        <f>SUM(P96:AV96)</f>
        <v>0</v>
      </c>
      <c r="AX96" s="442">
        <f>+AW96+N96</f>
        <v>0</v>
      </c>
      <c r="AY96" s="443">
        <f>+G96-AX96</f>
        <v>0</v>
      </c>
    </row>
    <row r="97" spans="1:51" s="4" customFormat="1" ht="15" customHeight="1" x14ac:dyDescent="0.2">
      <c r="A97" s="350"/>
      <c r="B97" s="491"/>
      <c r="C97" s="340"/>
      <c r="D97" s="340"/>
      <c r="E97" s="249"/>
      <c r="F97" s="370">
        <f t="shared" si="51"/>
        <v>0</v>
      </c>
      <c r="G97" s="249">
        <v>0</v>
      </c>
      <c r="H97" s="572">
        <f t="shared" si="47"/>
        <v>0</v>
      </c>
      <c r="I97" s="231"/>
      <c r="J97" s="370">
        <f t="shared" si="52"/>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51"/>
        <v>0</v>
      </c>
      <c r="G98" s="249">
        <v>0</v>
      </c>
      <c r="H98" s="572">
        <f t="shared" si="47"/>
        <v>0</v>
      </c>
      <c r="I98" s="231"/>
      <c r="J98" s="370">
        <f t="shared" si="52"/>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65">SUM(P98:AV98)</f>
        <v>0</v>
      </c>
      <c r="AX98" s="442">
        <f t="shared" ref="AX98:AX103" si="66">+AW98+N98</f>
        <v>0</v>
      </c>
      <c r="AY98" s="443">
        <f t="shared" ref="AY98:AY103" si="67">+G98-AX98</f>
        <v>0</v>
      </c>
    </row>
    <row r="99" spans="1:51" s="4" customFormat="1" ht="15" customHeight="1" x14ac:dyDescent="0.2">
      <c r="A99" s="350"/>
      <c r="B99" s="491"/>
      <c r="C99" s="340"/>
      <c r="D99" s="346"/>
      <c r="E99" s="249"/>
      <c r="F99" s="370">
        <f t="shared" si="51"/>
        <v>0</v>
      </c>
      <c r="G99" s="249">
        <v>0</v>
      </c>
      <c r="H99" s="572">
        <f t="shared" si="47"/>
        <v>0</v>
      </c>
      <c r="I99" s="231"/>
      <c r="J99" s="370">
        <f t="shared" si="52"/>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65"/>
        <v>0</v>
      </c>
      <c r="AX99" s="442">
        <f t="shared" si="66"/>
        <v>0</v>
      </c>
      <c r="AY99" s="443">
        <f t="shared" si="67"/>
        <v>0</v>
      </c>
    </row>
    <row r="100" spans="1:51" s="4" customFormat="1" ht="15" customHeight="1" x14ac:dyDescent="0.2">
      <c r="A100" s="350"/>
      <c r="B100" s="491"/>
      <c r="C100" s="340"/>
      <c r="D100" s="346"/>
      <c r="E100" s="249"/>
      <c r="F100" s="370">
        <f t="shared" si="51"/>
        <v>0</v>
      </c>
      <c r="G100" s="249">
        <v>0</v>
      </c>
      <c r="H100" s="572">
        <f t="shared" si="47"/>
        <v>0</v>
      </c>
      <c r="I100" s="231"/>
      <c r="J100" s="370">
        <f t="shared" si="52"/>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65"/>
        <v>0</v>
      </c>
      <c r="AX100" s="442">
        <f t="shared" si="66"/>
        <v>0</v>
      </c>
      <c r="AY100" s="443">
        <f t="shared" si="67"/>
        <v>0</v>
      </c>
    </row>
    <row r="101" spans="1:51" s="4" customFormat="1" ht="15" customHeight="1" x14ac:dyDescent="0.2">
      <c r="A101" s="350"/>
      <c r="B101" s="491"/>
      <c r="C101" s="340"/>
      <c r="D101" s="346"/>
      <c r="E101" s="249"/>
      <c r="F101" s="370">
        <f t="shared" si="51"/>
        <v>0</v>
      </c>
      <c r="G101" s="249">
        <v>0</v>
      </c>
      <c r="H101" s="572">
        <f t="shared" si="47"/>
        <v>0</v>
      </c>
      <c r="I101" s="231"/>
      <c r="J101" s="370">
        <f t="shared" si="52"/>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65"/>
        <v>0</v>
      </c>
      <c r="AX101" s="442">
        <f t="shared" si="66"/>
        <v>0</v>
      </c>
      <c r="AY101" s="443">
        <f t="shared" si="67"/>
        <v>0</v>
      </c>
    </row>
    <row r="102" spans="1:51" s="4" customFormat="1" ht="15" customHeight="1" x14ac:dyDescent="0.2">
      <c r="A102" s="350"/>
      <c r="B102" s="491"/>
      <c r="C102" s="340"/>
      <c r="D102" s="346"/>
      <c r="E102" s="249"/>
      <c r="F102" s="370">
        <f t="shared" si="51"/>
        <v>0</v>
      </c>
      <c r="G102" s="249">
        <v>0</v>
      </c>
      <c r="H102" s="572">
        <f t="shared" si="47"/>
        <v>0</v>
      </c>
      <c r="I102" s="231"/>
      <c r="J102" s="370">
        <f t="shared" si="52"/>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65"/>
        <v>0</v>
      </c>
      <c r="AX102" s="442">
        <f t="shared" si="66"/>
        <v>0</v>
      </c>
      <c r="AY102" s="443">
        <f t="shared" si="67"/>
        <v>0</v>
      </c>
    </row>
    <row r="103" spans="1:51" s="4" customFormat="1" ht="15" customHeight="1" x14ac:dyDescent="0.2">
      <c r="A103" s="350"/>
      <c r="B103" s="491" t="str">
        <f>+B96</f>
        <v>ZK106.K252.Analysis code</v>
      </c>
      <c r="C103" s="340"/>
      <c r="D103" s="346"/>
      <c r="E103" s="249"/>
      <c r="F103" s="370">
        <f t="shared" si="51"/>
        <v>0</v>
      </c>
      <c r="G103" s="249">
        <v>0</v>
      </c>
      <c r="H103" s="572">
        <f t="shared" si="47"/>
        <v>0</v>
      </c>
      <c r="I103" s="231"/>
      <c r="J103" s="370">
        <f t="shared" si="52"/>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65"/>
        <v>0</v>
      </c>
      <c r="AX103" s="442">
        <f t="shared" si="66"/>
        <v>0</v>
      </c>
      <c r="AY103" s="443">
        <f t="shared" si="67"/>
        <v>0</v>
      </c>
    </row>
    <row r="104" spans="1:51" s="4" customFormat="1" ht="15" customHeight="1" thickBot="1" x14ac:dyDescent="0.25">
      <c r="A104" s="169"/>
      <c r="B104" s="461"/>
      <c r="C104" s="274" t="s">
        <v>301</v>
      </c>
      <c r="D104" s="274"/>
      <c r="E104" s="277"/>
      <c r="F104" s="370">
        <f t="shared" si="51"/>
        <v>0</v>
      </c>
      <c r="G104" s="277">
        <v>0</v>
      </c>
      <c r="H104" s="579">
        <f t="shared" si="47"/>
        <v>0</v>
      </c>
      <c r="I104" s="227"/>
      <c r="J104" s="370">
        <f t="shared" si="52"/>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68">SUM(P104:AV104)</f>
        <v>0</v>
      </c>
      <c r="AX104" s="442">
        <f t="shared" ref="AX104:AX109" si="69">+AW104+N104</f>
        <v>0</v>
      </c>
      <c r="AY104" s="443">
        <f>+G104-AX104</f>
        <v>0</v>
      </c>
    </row>
    <row r="105" spans="1:51" s="24" customFormat="1" ht="15" customHeight="1" x14ac:dyDescent="0.2">
      <c r="A105" s="348" t="s">
        <v>163</v>
      </c>
      <c r="B105" s="458" t="str">
        <f>+LEFT($E$5,5)&amp;"."&amp;A105&amp;"."&amp;$E$3</f>
        <v>ZK106.K253.Analysis code</v>
      </c>
      <c r="C105" s="347" t="s">
        <v>164</v>
      </c>
      <c r="D105" s="347"/>
      <c r="E105" s="229">
        <f t="shared" ref="E105:L105" si="70">SUM(E106:E107)</f>
        <v>0</v>
      </c>
      <c r="F105" s="434">
        <f t="shared" si="70"/>
        <v>0</v>
      </c>
      <c r="G105" s="229">
        <f t="shared" si="70"/>
        <v>0</v>
      </c>
      <c r="H105" s="229">
        <f t="shared" si="70"/>
        <v>0</v>
      </c>
      <c r="I105" s="203">
        <f t="shared" si="70"/>
        <v>0</v>
      </c>
      <c r="J105" s="321">
        <f t="shared" si="70"/>
        <v>0</v>
      </c>
      <c r="K105" s="203">
        <f t="shared" si="70"/>
        <v>0</v>
      </c>
      <c r="L105" s="219">
        <f t="shared" si="70"/>
        <v>0</v>
      </c>
      <c r="M105" s="219"/>
      <c r="N105" s="198">
        <f>SUM(N106:N107)</f>
        <v>0</v>
      </c>
      <c r="O105" s="198">
        <f>SUM(O106:O107)</f>
        <v>0</v>
      </c>
      <c r="P105" s="265">
        <f>SUM(P106:P107)</f>
        <v>0</v>
      </c>
      <c r="Q105" s="269">
        <f>SUM(Q106:Q107)</f>
        <v>0</v>
      </c>
      <c r="R105" s="401">
        <f t="shared" ref="R105:X105" si="71">SUM(R106:R107)</f>
        <v>0</v>
      </c>
      <c r="S105" s="411">
        <f t="shared" si="71"/>
        <v>0</v>
      </c>
      <c r="T105" s="269">
        <f t="shared" si="71"/>
        <v>0</v>
      </c>
      <c r="U105" s="269">
        <f t="shared" si="71"/>
        <v>0</v>
      </c>
      <c r="V105" s="269">
        <f t="shared" si="71"/>
        <v>0</v>
      </c>
      <c r="W105" s="269">
        <f t="shared" si="71"/>
        <v>0</v>
      </c>
      <c r="X105" s="269">
        <f t="shared" si="71"/>
        <v>0</v>
      </c>
      <c r="Y105" s="269">
        <f t="shared" ref="Y105:AV105" si="72">SUM(Y106:Y107)</f>
        <v>0</v>
      </c>
      <c r="Z105" s="269">
        <f t="shared" si="72"/>
        <v>0</v>
      </c>
      <c r="AA105" s="269">
        <f t="shared" si="72"/>
        <v>0</v>
      </c>
      <c r="AB105" s="269">
        <f t="shared" si="72"/>
        <v>0</v>
      </c>
      <c r="AC105" s="269">
        <f t="shared" si="72"/>
        <v>0</v>
      </c>
      <c r="AD105" s="401">
        <f t="shared" si="72"/>
        <v>0</v>
      </c>
      <c r="AE105" s="411">
        <f t="shared" si="72"/>
        <v>0</v>
      </c>
      <c r="AF105" s="269">
        <f t="shared" si="72"/>
        <v>0</v>
      </c>
      <c r="AG105" s="269">
        <f t="shared" si="72"/>
        <v>0</v>
      </c>
      <c r="AH105" s="269">
        <f t="shared" si="72"/>
        <v>0</v>
      </c>
      <c r="AI105" s="269">
        <f t="shared" si="72"/>
        <v>0</v>
      </c>
      <c r="AJ105" s="269">
        <f t="shared" si="72"/>
        <v>0</v>
      </c>
      <c r="AK105" s="269">
        <f t="shared" si="72"/>
        <v>0</v>
      </c>
      <c r="AL105" s="269">
        <f t="shared" si="72"/>
        <v>0</v>
      </c>
      <c r="AM105" s="269">
        <f t="shared" si="72"/>
        <v>0</v>
      </c>
      <c r="AN105" s="269">
        <f t="shared" si="72"/>
        <v>0</v>
      </c>
      <c r="AO105" s="269">
        <f t="shared" si="72"/>
        <v>0</v>
      </c>
      <c r="AP105" s="401">
        <f t="shared" si="72"/>
        <v>0</v>
      </c>
      <c r="AQ105" s="411">
        <f t="shared" si="72"/>
        <v>0</v>
      </c>
      <c r="AR105" s="269">
        <f t="shared" si="72"/>
        <v>0</v>
      </c>
      <c r="AS105" s="269">
        <f t="shared" si="72"/>
        <v>0</v>
      </c>
      <c r="AT105" s="269">
        <f t="shared" si="72"/>
        <v>0</v>
      </c>
      <c r="AU105" s="269">
        <f t="shared" si="72"/>
        <v>0</v>
      </c>
      <c r="AV105" s="269">
        <f t="shared" si="72"/>
        <v>0</v>
      </c>
      <c r="AW105" s="441">
        <f t="shared" si="68"/>
        <v>0</v>
      </c>
      <c r="AX105" s="442">
        <f t="shared" si="69"/>
        <v>0</v>
      </c>
      <c r="AY105" s="443">
        <f>+G105-AX105</f>
        <v>0</v>
      </c>
    </row>
    <row r="106" spans="1:51" s="4" customFormat="1" ht="15" customHeight="1" x14ac:dyDescent="0.2">
      <c r="A106" s="150"/>
      <c r="B106" s="459" t="str">
        <f>+B105</f>
        <v>ZK106.K253.Analysis code</v>
      </c>
      <c r="C106" s="273"/>
      <c r="D106" s="273"/>
      <c r="E106" s="249"/>
      <c r="F106" s="370">
        <f t="shared" si="51"/>
        <v>0</v>
      </c>
      <c r="G106" s="249">
        <v>0</v>
      </c>
      <c r="H106" s="572">
        <f t="shared" si="47"/>
        <v>0</v>
      </c>
      <c r="I106" s="231"/>
      <c r="J106" s="370">
        <f t="shared" si="52"/>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68"/>
        <v>0</v>
      </c>
      <c r="AX106" s="442">
        <f t="shared" si="69"/>
        <v>0</v>
      </c>
      <c r="AY106" s="443">
        <f>+G106-AX106</f>
        <v>0</v>
      </c>
    </row>
    <row r="107" spans="1:51" s="4" customFormat="1" ht="15" customHeight="1" thickBot="1" x14ac:dyDescent="0.25">
      <c r="A107" s="169"/>
      <c r="B107" s="461"/>
      <c r="C107" s="274" t="s">
        <v>301</v>
      </c>
      <c r="D107" s="274"/>
      <c r="E107" s="277"/>
      <c r="F107" s="371">
        <f t="shared" si="51"/>
        <v>0</v>
      </c>
      <c r="G107" s="277">
        <v>0</v>
      </c>
      <c r="H107" s="579">
        <f t="shared" si="47"/>
        <v>0</v>
      </c>
      <c r="I107" s="227"/>
      <c r="J107" s="371">
        <f t="shared" si="52"/>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68"/>
        <v>0</v>
      </c>
      <c r="AX107" s="442">
        <f t="shared" si="69"/>
        <v>0</v>
      </c>
      <c r="AY107" s="443">
        <f>+G107-AX107</f>
        <v>0</v>
      </c>
    </row>
    <row r="108" spans="1:51" s="24" customFormat="1" ht="15" hidden="1" customHeight="1" x14ac:dyDescent="0.2">
      <c r="A108" s="196"/>
      <c r="B108" s="462"/>
      <c r="C108" s="168"/>
      <c r="D108" s="168"/>
      <c r="E108" s="229">
        <f t="shared" ref="E108:L108" si="73">SUM(E109:E110)</f>
        <v>0</v>
      </c>
      <c r="F108" s="434">
        <f t="shared" si="73"/>
        <v>0</v>
      </c>
      <c r="G108" s="229">
        <f t="shared" si="73"/>
        <v>0</v>
      </c>
      <c r="H108" s="229">
        <f t="shared" si="73"/>
        <v>0</v>
      </c>
      <c r="I108" s="203">
        <f t="shared" si="73"/>
        <v>0</v>
      </c>
      <c r="J108" s="321">
        <f t="shared" si="73"/>
        <v>0</v>
      </c>
      <c r="K108" s="203">
        <f t="shared" si="73"/>
        <v>0</v>
      </c>
      <c r="L108" s="219">
        <f t="shared" si="73"/>
        <v>0</v>
      </c>
      <c r="M108" s="219"/>
      <c r="N108" s="198">
        <f>SUM(N109:N110)</f>
        <v>0</v>
      </c>
      <c r="O108" s="198">
        <f>SUM(O109:O110)</f>
        <v>0</v>
      </c>
      <c r="P108" s="265">
        <f>SUM(P109:P110)</f>
        <v>0</v>
      </c>
      <c r="Q108" s="269">
        <f>SUM(Q109:Q110)</f>
        <v>0</v>
      </c>
      <c r="R108" s="401">
        <f t="shared" ref="R108:X108" si="74">SUM(R109:R110)</f>
        <v>0</v>
      </c>
      <c r="S108" s="411">
        <f t="shared" si="74"/>
        <v>0</v>
      </c>
      <c r="T108" s="269">
        <f t="shared" si="74"/>
        <v>0</v>
      </c>
      <c r="U108" s="269">
        <f t="shared" si="74"/>
        <v>0</v>
      </c>
      <c r="V108" s="269">
        <f t="shared" si="74"/>
        <v>0</v>
      </c>
      <c r="W108" s="269">
        <f t="shared" si="74"/>
        <v>0</v>
      </c>
      <c r="X108" s="269">
        <f t="shared" si="74"/>
        <v>0</v>
      </c>
      <c r="Y108" s="269">
        <f t="shared" ref="Y108:AV108" si="75">SUM(Y109:Y110)</f>
        <v>0</v>
      </c>
      <c r="Z108" s="269">
        <f t="shared" si="75"/>
        <v>0</v>
      </c>
      <c r="AA108" s="269">
        <f t="shared" si="75"/>
        <v>0</v>
      </c>
      <c r="AB108" s="269">
        <f t="shared" si="75"/>
        <v>0</v>
      </c>
      <c r="AC108" s="269">
        <f t="shared" si="75"/>
        <v>0</v>
      </c>
      <c r="AD108" s="401">
        <f t="shared" si="75"/>
        <v>0</v>
      </c>
      <c r="AE108" s="411">
        <f t="shared" si="75"/>
        <v>0</v>
      </c>
      <c r="AF108" s="269">
        <f t="shared" si="75"/>
        <v>0</v>
      </c>
      <c r="AG108" s="269">
        <f t="shared" si="75"/>
        <v>0</v>
      </c>
      <c r="AH108" s="269">
        <f t="shared" si="75"/>
        <v>0</v>
      </c>
      <c r="AI108" s="269">
        <f t="shared" si="75"/>
        <v>0</v>
      </c>
      <c r="AJ108" s="269">
        <f t="shared" si="75"/>
        <v>0</v>
      </c>
      <c r="AK108" s="269">
        <f t="shared" si="75"/>
        <v>0</v>
      </c>
      <c r="AL108" s="269">
        <f t="shared" si="75"/>
        <v>0</v>
      </c>
      <c r="AM108" s="269">
        <f t="shared" si="75"/>
        <v>0</v>
      </c>
      <c r="AN108" s="269">
        <f t="shared" si="75"/>
        <v>0</v>
      </c>
      <c r="AO108" s="269">
        <f t="shared" si="75"/>
        <v>0</v>
      </c>
      <c r="AP108" s="401">
        <f t="shared" si="75"/>
        <v>0</v>
      </c>
      <c r="AQ108" s="411">
        <f t="shared" si="75"/>
        <v>0</v>
      </c>
      <c r="AR108" s="269">
        <f t="shared" si="75"/>
        <v>0</v>
      </c>
      <c r="AS108" s="269">
        <f t="shared" si="75"/>
        <v>0</v>
      </c>
      <c r="AT108" s="269">
        <f t="shared" si="75"/>
        <v>0</v>
      </c>
      <c r="AU108" s="269">
        <f t="shared" si="75"/>
        <v>0</v>
      </c>
      <c r="AV108" s="269">
        <f t="shared" si="75"/>
        <v>0</v>
      </c>
      <c r="AW108" s="441">
        <f t="shared" si="68"/>
        <v>0</v>
      </c>
      <c r="AX108" s="442">
        <f t="shared" si="69"/>
        <v>0</v>
      </c>
      <c r="AY108" s="443">
        <f t="shared" ref="AY108:AY115" si="76">+G108-AX108</f>
        <v>0</v>
      </c>
    </row>
    <row r="109" spans="1:51" s="4" customFormat="1" ht="15" hidden="1" customHeight="1" x14ac:dyDescent="0.2">
      <c r="A109" s="150"/>
      <c r="B109" s="459"/>
      <c r="C109" s="273"/>
      <c r="D109" s="273"/>
      <c r="E109" s="249"/>
      <c r="F109" s="370">
        <f t="shared" si="51"/>
        <v>0</v>
      </c>
      <c r="G109" s="249">
        <v>0</v>
      </c>
      <c r="H109" s="220">
        <f t="shared" si="47"/>
        <v>0</v>
      </c>
      <c r="I109" s="231"/>
      <c r="J109" s="370">
        <f t="shared" si="52"/>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68"/>
        <v>0</v>
      </c>
      <c r="AX109" s="244">
        <f t="shared" si="69"/>
        <v>0</v>
      </c>
      <c r="AY109" s="245">
        <f t="shared" si="76"/>
        <v>0</v>
      </c>
    </row>
    <row r="110" spans="1:51" s="4" customFormat="1" ht="15" hidden="1" customHeight="1" thickBot="1" x14ac:dyDescent="0.25">
      <c r="A110" s="170"/>
      <c r="B110" s="460"/>
      <c r="C110" s="274"/>
      <c r="D110" s="274"/>
      <c r="E110" s="277"/>
      <c r="F110" s="370">
        <f t="shared" si="51"/>
        <v>0</v>
      </c>
      <c r="G110" s="277">
        <v>0</v>
      </c>
      <c r="H110" s="226">
        <f t="shared" si="47"/>
        <v>0</v>
      </c>
      <c r="I110" s="227"/>
      <c r="J110" s="370">
        <f t="shared" si="52"/>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77">SUM(P110:AV110)</f>
        <v>0</v>
      </c>
      <c r="AX110" s="244">
        <f t="shared" ref="AX110:AX115" si="78">+AW110+N110</f>
        <v>0</v>
      </c>
      <c r="AY110" s="245">
        <f t="shared" si="76"/>
        <v>0</v>
      </c>
    </row>
    <row r="111" spans="1:51" s="24" customFormat="1" ht="15" hidden="1" customHeight="1" x14ac:dyDescent="0.2">
      <c r="A111" s="197"/>
      <c r="B111" s="464"/>
      <c r="C111" s="259"/>
      <c r="D111" s="374"/>
      <c r="E111" s="229">
        <f t="shared" ref="E111:L111" si="79">SUM(E112:E113)</f>
        <v>0</v>
      </c>
      <c r="F111" s="434">
        <f t="shared" si="79"/>
        <v>0</v>
      </c>
      <c r="G111" s="229">
        <f t="shared" si="79"/>
        <v>0</v>
      </c>
      <c r="H111" s="229">
        <f t="shared" si="79"/>
        <v>0</v>
      </c>
      <c r="I111" s="203">
        <f t="shared" si="79"/>
        <v>0</v>
      </c>
      <c r="J111" s="321">
        <f t="shared" si="79"/>
        <v>0</v>
      </c>
      <c r="K111" s="203">
        <f t="shared" si="79"/>
        <v>0</v>
      </c>
      <c r="L111" s="219">
        <f t="shared" si="79"/>
        <v>0</v>
      </c>
      <c r="M111" s="219"/>
      <c r="N111" s="198">
        <f>SUM(N112:N113)</f>
        <v>0</v>
      </c>
      <c r="O111" s="198">
        <f>SUM(O112:O113)</f>
        <v>0</v>
      </c>
      <c r="P111" s="265">
        <f>SUM(P112:P113)</f>
        <v>0</v>
      </c>
      <c r="Q111" s="269">
        <f>SUM(Q112:Q113)</f>
        <v>0</v>
      </c>
      <c r="R111" s="401">
        <f t="shared" ref="R111:X111" si="80">SUM(R112:R113)</f>
        <v>0</v>
      </c>
      <c r="S111" s="411">
        <f t="shared" si="80"/>
        <v>0</v>
      </c>
      <c r="T111" s="269">
        <f t="shared" si="80"/>
        <v>0</v>
      </c>
      <c r="U111" s="269">
        <f t="shared" si="80"/>
        <v>0</v>
      </c>
      <c r="V111" s="269">
        <f t="shared" si="80"/>
        <v>0</v>
      </c>
      <c r="W111" s="269">
        <f t="shared" si="80"/>
        <v>0</v>
      </c>
      <c r="X111" s="269">
        <f t="shared" si="80"/>
        <v>0</v>
      </c>
      <c r="Y111" s="269">
        <f t="shared" ref="Y111:AV111" si="81">SUM(Y112:Y113)</f>
        <v>0</v>
      </c>
      <c r="Z111" s="269">
        <f t="shared" si="81"/>
        <v>0</v>
      </c>
      <c r="AA111" s="269">
        <f t="shared" si="81"/>
        <v>0</v>
      </c>
      <c r="AB111" s="269">
        <f t="shared" si="81"/>
        <v>0</v>
      </c>
      <c r="AC111" s="269">
        <f t="shared" si="81"/>
        <v>0</v>
      </c>
      <c r="AD111" s="401">
        <f t="shared" si="81"/>
        <v>0</v>
      </c>
      <c r="AE111" s="411">
        <f t="shared" si="81"/>
        <v>0</v>
      </c>
      <c r="AF111" s="269">
        <f t="shared" si="81"/>
        <v>0</v>
      </c>
      <c r="AG111" s="269">
        <f t="shared" si="81"/>
        <v>0</v>
      </c>
      <c r="AH111" s="269">
        <f t="shared" si="81"/>
        <v>0</v>
      </c>
      <c r="AI111" s="269">
        <f t="shared" si="81"/>
        <v>0</v>
      </c>
      <c r="AJ111" s="269">
        <f t="shared" si="81"/>
        <v>0</v>
      </c>
      <c r="AK111" s="269">
        <f t="shared" si="81"/>
        <v>0</v>
      </c>
      <c r="AL111" s="269">
        <f t="shared" si="81"/>
        <v>0</v>
      </c>
      <c r="AM111" s="269">
        <f t="shared" si="81"/>
        <v>0</v>
      </c>
      <c r="AN111" s="269">
        <f t="shared" si="81"/>
        <v>0</v>
      </c>
      <c r="AO111" s="269">
        <f t="shared" si="81"/>
        <v>0</v>
      </c>
      <c r="AP111" s="401">
        <f t="shared" si="81"/>
        <v>0</v>
      </c>
      <c r="AQ111" s="411">
        <f t="shared" si="81"/>
        <v>0</v>
      </c>
      <c r="AR111" s="269">
        <f t="shared" si="81"/>
        <v>0</v>
      </c>
      <c r="AS111" s="269">
        <f t="shared" si="81"/>
        <v>0</v>
      </c>
      <c r="AT111" s="269">
        <f t="shared" si="81"/>
        <v>0</v>
      </c>
      <c r="AU111" s="269">
        <f t="shared" si="81"/>
        <v>0</v>
      </c>
      <c r="AV111" s="269">
        <f t="shared" si="81"/>
        <v>0</v>
      </c>
      <c r="AW111" s="441">
        <f t="shared" si="77"/>
        <v>0</v>
      </c>
      <c r="AX111" s="442">
        <f t="shared" si="78"/>
        <v>0</v>
      </c>
      <c r="AY111" s="443">
        <f t="shared" si="76"/>
        <v>0</v>
      </c>
    </row>
    <row r="112" spans="1:51" s="4" customFormat="1" ht="15" hidden="1" customHeight="1" x14ac:dyDescent="0.2">
      <c r="A112" s="174"/>
      <c r="B112" s="465"/>
      <c r="C112" s="275"/>
      <c r="D112" s="275"/>
      <c r="E112" s="249"/>
      <c r="F112" s="370">
        <f t="shared" si="51"/>
        <v>0</v>
      </c>
      <c r="G112" s="249">
        <v>0</v>
      </c>
      <c r="H112" s="220">
        <f t="shared" si="47"/>
        <v>0</v>
      </c>
      <c r="I112" s="233"/>
      <c r="J112" s="370">
        <f t="shared" si="52"/>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77"/>
        <v>0</v>
      </c>
      <c r="AX112" s="244">
        <f t="shared" si="78"/>
        <v>0</v>
      </c>
      <c r="AY112" s="245">
        <f t="shared" si="76"/>
        <v>0</v>
      </c>
    </row>
    <row r="113" spans="1:51" s="4" customFormat="1" ht="15" hidden="1" customHeight="1" thickBot="1" x14ac:dyDescent="0.25">
      <c r="A113" s="179"/>
      <c r="B113" s="460"/>
      <c r="C113" s="276"/>
      <c r="D113" s="276"/>
      <c r="E113" s="277"/>
      <c r="F113" s="371">
        <f t="shared" si="51"/>
        <v>0</v>
      </c>
      <c r="G113" s="277">
        <v>0</v>
      </c>
      <c r="H113" s="226">
        <f t="shared" si="47"/>
        <v>0</v>
      </c>
      <c r="I113" s="227"/>
      <c r="J113" s="371">
        <f t="shared" si="52"/>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77"/>
        <v>0</v>
      </c>
      <c r="AX113" s="244">
        <f t="shared" si="78"/>
        <v>0</v>
      </c>
      <c r="AY113" s="245">
        <f t="shared" si="7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77"/>
        <v>0</v>
      </c>
      <c r="AX114" s="244">
        <f t="shared" si="78"/>
        <v>0</v>
      </c>
      <c r="AY114" s="245">
        <f t="shared" si="76"/>
        <v>0</v>
      </c>
    </row>
    <row r="115" spans="1:51" s="3" customFormat="1" ht="22.5" customHeight="1" thickBot="1" x14ac:dyDescent="0.3">
      <c r="A115" s="175"/>
      <c r="B115" s="175"/>
      <c r="C115" s="176"/>
      <c r="D115" s="17"/>
      <c r="E115" s="240">
        <f t="shared" ref="E115:L115" si="82">SUM(E8,E21,E32,E42,E51,E60,E69,E78,E87,E96,E105,E108,E111)</f>
        <v>0</v>
      </c>
      <c r="F115" s="328">
        <f t="shared" si="82"/>
        <v>0</v>
      </c>
      <c r="G115" s="240">
        <f t="shared" si="82"/>
        <v>0</v>
      </c>
      <c r="H115" s="240">
        <f t="shared" si="82"/>
        <v>0</v>
      </c>
      <c r="I115" s="241">
        <f t="shared" si="82"/>
        <v>0</v>
      </c>
      <c r="J115" s="328">
        <f>SUM(J8,J21,J32,J42,J51,J60,J69,J78,J87,J96,J105,J108,J111)</f>
        <v>0</v>
      </c>
      <c r="K115" s="241">
        <f t="shared" si="82"/>
        <v>0</v>
      </c>
      <c r="L115" s="241">
        <f t="shared" si="82"/>
        <v>0</v>
      </c>
      <c r="M115" s="241"/>
      <c r="N115" s="240">
        <f t="shared" ref="N115:AC115" si="83">SUM(N8,N21,N32,N42,N51,N60,N69,N78,N87,N96,N105,N108,N111)</f>
        <v>0</v>
      </c>
      <c r="O115" s="240">
        <f>SUM(O8,O21,O32,O42,O51,O60,O69,O78,O87,O96,O105,O108,O111)</f>
        <v>0</v>
      </c>
      <c r="P115" s="240">
        <f t="shared" si="83"/>
        <v>0</v>
      </c>
      <c r="Q115" s="240">
        <f t="shared" si="83"/>
        <v>0</v>
      </c>
      <c r="R115" s="405">
        <f t="shared" si="83"/>
        <v>0</v>
      </c>
      <c r="S115" s="397">
        <f t="shared" si="83"/>
        <v>0</v>
      </c>
      <c r="T115" s="240">
        <f t="shared" si="83"/>
        <v>0</v>
      </c>
      <c r="U115" s="240">
        <f t="shared" si="83"/>
        <v>0</v>
      </c>
      <c r="V115" s="240">
        <f t="shared" si="83"/>
        <v>0</v>
      </c>
      <c r="W115" s="240">
        <f t="shared" si="83"/>
        <v>0</v>
      </c>
      <c r="X115" s="240">
        <f t="shared" si="83"/>
        <v>0</v>
      </c>
      <c r="Y115" s="240">
        <f t="shared" si="83"/>
        <v>0</v>
      </c>
      <c r="Z115" s="240">
        <f t="shared" si="83"/>
        <v>0</v>
      </c>
      <c r="AA115" s="240">
        <f t="shared" si="83"/>
        <v>0</v>
      </c>
      <c r="AB115" s="240">
        <f t="shared" si="83"/>
        <v>0</v>
      </c>
      <c r="AC115" s="240">
        <f t="shared" si="83"/>
        <v>0</v>
      </c>
      <c r="AD115" s="405">
        <f t="shared" ref="AD115:AV115" si="84">SUM(AD8,AD21,AD32,AD42,AD51,AD60,AD69,AD78,AD87,AD96,AD105,AD108,AD111)</f>
        <v>0</v>
      </c>
      <c r="AE115" s="397">
        <f t="shared" si="84"/>
        <v>0</v>
      </c>
      <c r="AF115" s="240">
        <f t="shared" si="84"/>
        <v>0</v>
      </c>
      <c r="AG115" s="240">
        <f t="shared" si="84"/>
        <v>0</v>
      </c>
      <c r="AH115" s="240">
        <f t="shared" si="84"/>
        <v>0</v>
      </c>
      <c r="AI115" s="240">
        <f t="shared" si="84"/>
        <v>0</v>
      </c>
      <c r="AJ115" s="240">
        <f t="shared" si="84"/>
        <v>0</v>
      </c>
      <c r="AK115" s="240">
        <f t="shared" si="84"/>
        <v>0</v>
      </c>
      <c r="AL115" s="240">
        <f t="shared" si="84"/>
        <v>0</v>
      </c>
      <c r="AM115" s="240">
        <f t="shared" si="84"/>
        <v>0</v>
      </c>
      <c r="AN115" s="240">
        <f t="shared" si="84"/>
        <v>0</v>
      </c>
      <c r="AO115" s="240">
        <f t="shared" si="84"/>
        <v>0</v>
      </c>
      <c r="AP115" s="405">
        <f t="shared" si="84"/>
        <v>0</v>
      </c>
      <c r="AQ115" s="397">
        <f t="shared" si="84"/>
        <v>0</v>
      </c>
      <c r="AR115" s="240">
        <f t="shared" si="84"/>
        <v>0</v>
      </c>
      <c r="AS115" s="240">
        <f t="shared" si="84"/>
        <v>0</v>
      </c>
      <c r="AT115" s="240">
        <f t="shared" si="84"/>
        <v>0</v>
      </c>
      <c r="AU115" s="240">
        <f t="shared" si="84"/>
        <v>0</v>
      </c>
      <c r="AV115" s="240">
        <f t="shared" si="84"/>
        <v>0</v>
      </c>
      <c r="AW115" s="240">
        <f t="shared" si="77"/>
        <v>0</v>
      </c>
      <c r="AX115" s="240">
        <f t="shared" si="78"/>
        <v>0</v>
      </c>
      <c r="AY115" s="445">
        <f t="shared" si="76"/>
        <v>0</v>
      </c>
    </row>
    <row r="116" spans="1:51" hidden="1" x14ac:dyDescent="0.25">
      <c r="A116" s="8"/>
      <c r="B116" s="8"/>
      <c r="C116" s="8"/>
      <c r="D116" s="8"/>
      <c r="E116" s="871"/>
      <c r="F116" s="871"/>
      <c r="G116" s="871"/>
      <c r="H116" s="871"/>
      <c r="I116" s="872"/>
      <c r="J116" s="873"/>
      <c r="K116" s="873"/>
      <c r="L116" s="873"/>
      <c r="M116" s="874"/>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85">+N115*0.2</f>
        <v>0</v>
      </c>
      <c r="O119" s="210">
        <f>+O115*0.2</f>
        <v>0</v>
      </c>
      <c r="P119" s="210">
        <f t="shared" si="85"/>
        <v>0</v>
      </c>
      <c r="Q119" s="210">
        <f t="shared" si="85"/>
        <v>0</v>
      </c>
      <c r="R119" s="210">
        <f t="shared" si="85"/>
        <v>0</v>
      </c>
      <c r="S119" s="210">
        <f t="shared" si="85"/>
        <v>0</v>
      </c>
      <c r="T119" s="210">
        <f t="shared" si="85"/>
        <v>0</v>
      </c>
      <c r="U119" s="210">
        <f t="shared" si="85"/>
        <v>0</v>
      </c>
      <c r="V119" s="210">
        <f t="shared" si="85"/>
        <v>0</v>
      </c>
      <c r="W119" s="210">
        <f t="shared" si="85"/>
        <v>0</v>
      </c>
      <c r="X119" s="210">
        <f t="shared" si="85"/>
        <v>0</v>
      </c>
      <c r="Y119" s="210">
        <f t="shared" si="85"/>
        <v>0</v>
      </c>
      <c r="Z119" s="210">
        <f t="shared" si="85"/>
        <v>0</v>
      </c>
      <c r="AA119" s="210">
        <f t="shared" si="85"/>
        <v>0</v>
      </c>
      <c r="AB119" s="210">
        <f t="shared" si="85"/>
        <v>0</v>
      </c>
      <c r="AC119" s="210">
        <f t="shared" si="85"/>
        <v>0</v>
      </c>
      <c r="AD119" s="210">
        <f t="shared" ref="AD119:AV119" si="86">+AD115*0.2</f>
        <v>0</v>
      </c>
      <c r="AE119" s="210">
        <f t="shared" si="86"/>
        <v>0</v>
      </c>
      <c r="AF119" s="210">
        <f t="shared" si="86"/>
        <v>0</v>
      </c>
      <c r="AG119" s="210">
        <f t="shared" si="86"/>
        <v>0</v>
      </c>
      <c r="AH119" s="210">
        <f t="shared" si="86"/>
        <v>0</v>
      </c>
      <c r="AI119" s="210">
        <f t="shared" si="86"/>
        <v>0</v>
      </c>
      <c r="AJ119" s="210">
        <f t="shared" si="86"/>
        <v>0</v>
      </c>
      <c r="AK119" s="210">
        <f t="shared" si="86"/>
        <v>0</v>
      </c>
      <c r="AL119" s="210">
        <f t="shared" si="86"/>
        <v>0</v>
      </c>
      <c r="AM119" s="210">
        <f t="shared" si="86"/>
        <v>0</v>
      </c>
      <c r="AN119" s="210">
        <f t="shared" si="86"/>
        <v>0</v>
      </c>
      <c r="AO119" s="210">
        <f t="shared" si="86"/>
        <v>0</v>
      </c>
      <c r="AP119" s="210">
        <f t="shared" si="86"/>
        <v>0</v>
      </c>
      <c r="AQ119" s="210">
        <f t="shared" si="86"/>
        <v>0</v>
      </c>
      <c r="AR119" s="210">
        <f t="shared" si="86"/>
        <v>0</v>
      </c>
      <c r="AS119" s="210">
        <f t="shared" si="86"/>
        <v>0</v>
      </c>
      <c r="AT119" s="210">
        <f t="shared" si="86"/>
        <v>0</v>
      </c>
      <c r="AU119" s="210">
        <f t="shared" si="86"/>
        <v>0</v>
      </c>
      <c r="AV119" s="210">
        <f t="shared" si="86"/>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87">SUM(N115:N119)</f>
        <v>0</v>
      </c>
      <c r="O120" s="210">
        <f>SUM(O115:O119)</f>
        <v>0</v>
      </c>
      <c r="P120" s="210">
        <f t="shared" si="87"/>
        <v>0</v>
      </c>
      <c r="Q120" s="210">
        <f t="shared" si="87"/>
        <v>0</v>
      </c>
      <c r="R120" s="210">
        <f t="shared" si="87"/>
        <v>0</v>
      </c>
      <c r="S120" s="210">
        <f t="shared" si="87"/>
        <v>0</v>
      </c>
      <c r="T120" s="210">
        <f t="shared" si="87"/>
        <v>0</v>
      </c>
      <c r="U120" s="210">
        <f t="shared" si="87"/>
        <v>0</v>
      </c>
      <c r="V120" s="210">
        <f t="shared" si="87"/>
        <v>0</v>
      </c>
      <c r="W120" s="210">
        <f t="shared" si="87"/>
        <v>0</v>
      </c>
      <c r="X120" s="210">
        <f t="shared" si="87"/>
        <v>0</v>
      </c>
      <c r="Y120" s="210">
        <f t="shared" si="87"/>
        <v>0</v>
      </c>
      <c r="Z120" s="210">
        <f t="shared" si="87"/>
        <v>0</v>
      </c>
      <c r="AA120" s="210">
        <f t="shared" si="87"/>
        <v>0</v>
      </c>
      <c r="AB120" s="210">
        <f t="shared" si="87"/>
        <v>0</v>
      </c>
      <c r="AC120" s="210">
        <f t="shared" si="87"/>
        <v>0</v>
      </c>
      <c r="AD120" s="210">
        <f t="shared" ref="AD120:AV120" si="88">SUM(AD115:AD119)</f>
        <v>0</v>
      </c>
      <c r="AE120" s="210">
        <f t="shared" si="88"/>
        <v>0</v>
      </c>
      <c r="AF120" s="210">
        <f t="shared" si="88"/>
        <v>0</v>
      </c>
      <c r="AG120" s="210">
        <f t="shared" si="88"/>
        <v>0</v>
      </c>
      <c r="AH120" s="210">
        <f t="shared" si="88"/>
        <v>0</v>
      </c>
      <c r="AI120" s="210">
        <f t="shared" si="88"/>
        <v>0</v>
      </c>
      <c r="AJ120" s="210">
        <f t="shared" si="88"/>
        <v>0</v>
      </c>
      <c r="AK120" s="210">
        <f t="shared" si="88"/>
        <v>0</v>
      </c>
      <c r="AL120" s="210">
        <f t="shared" si="88"/>
        <v>0</v>
      </c>
      <c r="AM120" s="210">
        <f t="shared" si="88"/>
        <v>0</v>
      </c>
      <c r="AN120" s="210">
        <f t="shared" si="88"/>
        <v>0</v>
      </c>
      <c r="AO120" s="210">
        <f t="shared" si="88"/>
        <v>0</v>
      </c>
      <c r="AP120" s="210">
        <f t="shared" si="88"/>
        <v>0</v>
      </c>
      <c r="AQ120" s="210">
        <f t="shared" si="88"/>
        <v>0</v>
      </c>
      <c r="AR120" s="210">
        <f t="shared" si="88"/>
        <v>0</v>
      </c>
      <c r="AS120" s="210">
        <f t="shared" si="88"/>
        <v>0</v>
      </c>
      <c r="AT120" s="210">
        <f t="shared" si="88"/>
        <v>0</v>
      </c>
      <c r="AU120" s="210">
        <f t="shared" si="88"/>
        <v>0</v>
      </c>
      <c r="AV120" s="210">
        <f t="shared" si="88"/>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IF(G93&gt;E93,"Budget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IF(AY93&lt;0,"Actual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ZK107.K136.Analysis code</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2">+G8-AX8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2"/>
        <v>0</v>
      </c>
    </row>
    <row r="10" spans="1:52" s="4" customFormat="1" ht="15" customHeight="1" x14ac:dyDescent="0.2">
      <c r="A10" s="339"/>
      <c r="B10" s="468"/>
      <c r="C10" s="340"/>
      <c r="D10" s="351"/>
      <c r="E10" s="256"/>
      <c r="F10" s="370">
        <f t="shared" ref="F10:F74" si="3">-E10+G10</f>
        <v>0</v>
      </c>
      <c r="G10" s="256">
        <v>0</v>
      </c>
      <c r="H10" s="572">
        <f t="shared" ref="H10:H74" si="4">SUM(N10:AV10)</f>
        <v>0</v>
      </c>
      <c r="I10" s="224"/>
      <c r="J10" s="370">
        <f t="shared" ref="J10:J72" si="5">-I10+K10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6">SUM(P10:AV10)</f>
        <v>0</v>
      </c>
      <c r="AX10" s="442">
        <f t="shared" ref="AX10:AX87" si="7">+AW10+N10</f>
        <v>0</v>
      </c>
      <c r="AY10" s="443">
        <f t="shared" si="2"/>
        <v>0</v>
      </c>
    </row>
    <row r="11" spans="1:52" s="4" customFormat="1" ht="15" customHeight="1" x14ac:dyDescent="0.2">
      <c r="A11" s="345"/>
      <c r="B11" s="470"/>
      <c r="C11" s="346"/>
      <c r="D11" s="351"/>
      <c r="E11" s="256"/>
      <c r="F11" s="370">
        <f t="shared" si="3"/>
        <v>0</v>
      </c>
      <c r="G11" s="256"/>
      <c r="H11" s="572">
        <f t="shared" si="4"/>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2"/>
        <v>0</v>
      </c>
    </row>
    <row r="12" spans="1:52" s="4" customFormat="1" ht="15" customHeight="1" x14ac:dyDescent="0.2">
      <c r="A12" s="345"/>
      <c r="B12" s="470"/>
      <c r="C12" s="346"/>
      <c r="D12" s="351"/>
      <c r="E12" s="256"/>
      <c r="F12" s="370">
        <f t="shared" si="3"/>
        <v>0</v>
      </c>
      <c r="G12" s="256"/>
      <c r="H12" s="572">
        <f t="shared" si="4"/>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2"/>
        <v>0</v>
      </c>
    </row>
    <row r="13" spans="1:52" s="4" customFormat="1" ht="15" customHeight="1" x14ac:dyDescent="0.2">
      <c r="A13" s="345"/>
      <c r="B13" s="470"/>
      <c r="C13" s="346"/>
      <c r="D13" s="351"/>
      <c r="E13" s="256"/>
      <c r="F13" s="370">
        <f t="shared" si="3"/>
        <v>0</v>
      </c>
      <c r="G13" s="256"/>
      <c r="H13" s="572">
        <f t="shared" si="4"/>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2"/>
        <v>0</v>
      </c>
    </row>
    <row r="14" spans="1:52" s="4" customFormat="1" ht="15" customHeight="1" x14ac:dyDescent="0.2">
      <c r="A14" s="345"/>
      <c r="B14" s="470"/>
      <c r="C14" s="346"/>
      <c r="D14" s="351"/>
      <c r="E14" s="256"/>
      <c r="F14" s="370">
        <f t="shared" si="3"/>
        <v>0</v>
      </c>
      <c r="G14" s="256"/>
      <c r="H14" s="572">
        <f t="shared" si="4"/>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2"/>
        <v>0</v>
      </c>
    </row>
    <row r="15" spans="1:52" s="4" customFormat="1" ht="15" customHeight="1" x14ac:dyDescent="0.2">
      <c r="A15" s="150"/>
      <c r="B15" s="459"/>
      <c r="C15" s="262"/>
      <c r="D15" s="373"/>
      <c r="E15" s="256"/>
      <c r="F15" s="370">
        <f t="shared" si="3"/>
        <v>0</v>
      </c>
      <c r="G15" s="256"/>
      <c r="H15" s="572">
        <f t="shared" si="4"/>
        <v>0</v>
      </c>
      <c r="I15" s="224"/>
      <c r="J15" s="370">
        <f t="shared" si="5"/>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2"/>
        <v>0</v>
      </c>
    </row>
    <row r="16" spans="1:52" s="4" customFormat="1" ht="15" hidden="1" customHeight="1" x14ac:dyDescent="0.2">
      <c r="A16" s="150"/>
      <c r="B16" s="459"/>
      <c r="C16" s="451"/>
      <c r="D16" s="451"/>
      <c r="E16" s="256"/>
      <c r="F16" s="370">
        <f t="shared" si="3"/>
        <v>0</v>
      </c>
      <c r="G16" s="256"/>
      <c r="H16" s="572">
        <f t="shared" si="4"/>
        <v>0</v>
      </c>
      <c r="I16" s="224"/>
      <c r="J16" s="370">
        <f t="shared" si="5"/>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2"/>
        <v>0</v>
      </c>
    </row>
    <row r="17" spans="1:51" s="4" customFormat="1" ht="15" hidden="1" customHeight="1" x14ac:dyDescent="0.2">
      <c r="A17" s="150"/>
      <c r="B17" s="459"/>
      <c r="C17" s="262"/>
      <c r="D17" s="373"/>
      <c r="E17" s="256"/>
      <c r="F17" s="370">
        <f t="shared" si="3"/>
        <v>0</v>
      </c>
      <c r="G17" s="256"/>
      <c r="H17" s="572">
        <f t="shared" si="4"/>
        <v>0</v>
      </c>
      <c r="I17" s="224"/>
      <c r="J17" s="370">
        <f t="shared" si="5"/>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2"/>
        <v>0</v>
      </c>
    </row>
    <row r="18" spans="1:51" s="4" customFormat="1" ht="15" hidden="1" customHeight="1" x14ac:dyDescent="0.2">
      <c r="A18" s="150"/>
      <c r="B18" s="459"/>
      <c r="C18" s="262"/>
      <c r="D18" s="373"/>
      <c r="E18" s="256"/>
      <c r="F18" s="370">
        <f t="shared" si="3"/>
        <v>0</v>
      </c>
      <c r="G18" s="256"/>
      <c r="H18" s="572">
        <f t="shared" si="4"/>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2"/>
        <v>0</v>
      </c>
    </row>
    <row r="19" spans="1:51" s="4" customFormat="1" ht="15" hidden="1" customHeight="1" x14ac:dyDescent="0.2">
      <c r="A19" s="150"/>
      <c r="B19" s="459"/>
      <c r="C19" s="262"/>
      <c r="D19" s="373"/>
      <c r="E19" s="256"/>
      <c r="F19" s="370">
        <f t="shared" si="3"/>
        <v>0</v>
      </c>
      <c r="G19" s="256"/>
      <c r="H19" s="572">
        <f t="shared" si="4"/>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2"/>
        <v>0</v>
      </c>
    </row>
    <row r="20" spans="1:51" s="4" customFormat="1" ht="15" hidden="1" customHeight="1" x14ac:dyDescent="0.2">
      <c r="A20" s="150"/>
      <c r="B20" s="459"/>
      <c r="C20" s="262"/>
      <c r="D20" s="373"/>
      <c r="E20" s="256"/>
      <c r="F20" s="370">
        <f t="shared" si="3"/>
        <v>0</v>
      </c>
      <c r="G20" s="256"/>
      <c r="H20" s="572">
        <f t="shared" si="4"/>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6"/>
        <v>0</v>
      </c>
      <c r="AX20" s="442">
        <f t="shared" si="7"/>
        <v>0</v>
      </c>
      <c r="AY20" s="443">
        <f t="shared" si="2"/>
        <v>0</v>
      </c>
    </row>
    <row r="21" spans="1:51" s="4" customFormat="1" ht="15" hidden="1" customHeight="1" thickBot="1" x14ac:dyDescent="0.25">
      <c r="A21" s="150"/>
      <c r="B21" s="459"/>
      <c r="C21" s="262"/>
      <c r="D21" s="373"/>
      <c r="E21" s="256"/>
      <c r="F21" s="370">
        <f t="shared" si="3"/>
        <v>0</v>
      </c>
      <c r="G21" s="256"/>
      <c r="H21" s="572">
        <f t="shared" si="4"/>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6"/>
        <v>0</v>
      </c>
      <c r="AX21" s="442">
        <f t="shared" si="7"/>
        <v>0</v>
      </c>
      <c r="AY21" s="443">
        <f t="shared" si="2"/>
        <v>0</v>
      </c>
    </row>
    <row r="22" spans="1:51" s="4" customFormat="1" ht="15" hidden="1" customHeight="1" thickBot="1" x14ac:dyDescent="0.25">
      <c r="A22" s="150"/>
      <c r="B22" s="459"/>
      <c r="C22" s="262"/>
      <c r="D22" s="373"/>
      <c r="E22" s="256"/>
      <c r="F22" s="370">
        <f t="shared" si="3"/>
        <v>0</v>
      </c>
      <c r="G22" s="256"/>
      <c r="H22" s="572">
        <f t="shared" si="4"/>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6"/>
        <v>0</v>
      </c>
      <c r="AX22" s="442">
        <f t="shared" si="7"/>
        <v>0</v>
      </c>
      <c r="AY22" s="443">
        <f t="shared" si="2"/>
        <v>0</v>
      </c>
    </row>
    <row r="23" spans="1:51" s="4" customFormat="1" ht="15" customHeight="1" x14ac:dyDescent="0.2">
      <c r="A23" s="150"/>
      <c r="B23" s="459"/>
      <c r="C23" s="262"/>
      <c r="D23" s="373"/>
      <c r="E23" s="256"/>
      <c r="F23" s="370">
        <f t="shared" si="3"/>
        <v>0</v>
      </c>
      <c r="G23" s="256"/>
      <c r="H23" s="572">
        <f t="shared" si="4"/>
        <v>0</v>
      </c>
      <c r="I23" s="224"/>
      <c r="J23" s="370">
        <f t="shared" si="5"/>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6"/>
        <v>0</v>
      </c>
      <c r="AX23" s="442">
        <f t="shared" si="7"/>
        <v>0</v>
      </c>
      <c r="AY23" s="443">
        <f t="shared" si="2"/>
        <v>0</v>
      </c>
    </row>
    <row r="24" spans="1:51" s="4" customFormat="1" ht="15" customHeight="1" x14ac:dyDescent="0.2">
      <c r="A24" s="150"/>
      <c r="B24" s="459" t="str">
        <f>+B8</f>
        <v>ZK107.K136.Analysis code</v>
      </c>
      <c r="C24" s="262"/>
      <c r="D24" s="373"/>
      <c r="E24" s="256"/>
      <c r="F24" s="370">
        <f t="shared" si="3"/>
        <v>0</v>
      </c>
      <c r="G24" s="256"/>
      <c r="H24" s="572">
        <f t="shared" si="4"/>
        <v>0</v>
      </c>
      <c r="I24" s="224"/>
      <c r="J24" s="370">
        <f t="shared" si="5"/>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6"/>
        <v>0</v>
      </c>
      <c r="AX24" s="442">
        <f t="shared" si="7"/>
        <v>0</v>
      </c>
      <c r="AY24" s="443">
        <f t="shared" si="2"/>
        <v>0</v>
      </c>
    </row>
    <row r="25" spans="1:51" s="4" customFormat="1" ht="15" customHeight="1" thickBot="1" x14ac:dyDescent="0.3">
      <c r="A25" s="170"/>
      <c r="B25" s="460"/>
      <c r="C25" s="280" t="s">
        <v>301</v>
      </c>
      <c r="D25" s="280"/>
      <c r="E25" s="277"/>
      <c r="F25" s="370">
        <f t="shared" si="3"/>
        <v>0</v>
      </c>
      <c r="G25" s="277"/>
      <c r="H25" s="579">
        <f t="shared" si="4"/>
        <v>0</v>
      </c>
      <c r="I25" s="227"/>
      <c r="J25" s="370">
        <f t="shared" si="5"/>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6"/>
        <v>0</v>
      </c>
      <c r="AX25" s="442">
        <f t="shared" si="7"/>
        <v>0</v>
      </c>
      <c r="AY25" s="443">
        <f t="shared" si="2"/>
        <v>0</v>
      </c>
    </row>
    <row r="26" spans="1:51" s="4" customFormat="1" ht="15" customHeight="1" x14ac:dyDescent="0.2">
      <c r="A26" s="348" t="s">
        <v>167</v>
      </c>
      <c r="B26" s="458" t="str">
        <f>+LEFT($E$5,5)&amp;"."&amp;A26&amp;"."&amp;$E$3</f>
        <v>ZK107.K257.Analysis code</v>
      </c>
      <c r="C26" s="347" t="s">
        <v>168</v>
      </c>
      <c r="D26" s="347"/>
      <c r="E26" s="229">
        <f t="shared" ref="E26:L26" si="8">SUM(E27:E29)</f>
        <v>0</v>
      </c>
      <c r="F26" s="433">
        <f t="shared" si="8"/>
        <v>0</v>
      </c>
      <c r="G26" s="229">
        <f t="shared" si="8"/>
        <v>0</v>
      </c>
      <c r="H26" s="229">
        <f t="shared" si="8"/>
        <v>0</v>
      </c>
      <c r="I26" s="203">
        <f t="shared" si="8"/>
        <v>0</v>
      </c>
      <c r="J26" s="321">
        <f t="shared" si="8"/>
        <v>0</v>
      </c>
      <c r="K26" s="203">
        <f t="shared" si="8"/>
        <v>0</v>
      </c>
      <c r="L26" s="219">
        <f t="shared" si="8"/>
        <v>0</v>
      </c>
      <c r="M26" s="219"/>
      <c r="N26" s="198">
        <f>SUM(N27:N29)</f>
        <v>0</v>
      </c>
      <c r="O26" s="198">
        <f>SUM(O27:O29)</f>
        <v>0</v>
      </c>
      <c r="P26" s="265">
        <f>SUM(P27:P29)</f>
        <v>0</v>
      </c>
      <c r="Q26" s="269">
        <f>SUM(Q27:Q29)</f>
        <v>0</v>
      </c>
      <c r="R26" s="401">
        <f t="shared" ref="R26:X26" si="9">SUM(R27:R29)</f>
        <v>0</v>
      </c>
      <c r="S26" s="411">
        <f t="shared" si="9"/>
        <v>0</v>
      </c>
      <c r="T26" s="269">
        <f t="shared" si="9"/>
        <v>0</v>
      </c>
      <c r="U26" s="269">
        <f t="shared" si="9"/>
        <v>0</v>
      </c>
      <c r="V26" s="269">
        <f t="shared" si="9"/>
        <v>0</v>
      </c>
      <c r="W26" s="269">
        <f t="shared" si="9"/>
        <v>0</v>
      </c>
      <c r="X26" s="269">
        <f t="shared" si="9"/>
        <v>0</v>
      </c>
      <c r="Y26" s="269">
        <f t="shared" ref="Y26:AV26" si="10">SUM(Y27:Y29)</f>
        <v>0</v>
      </c>
      <c r="Z26" s="269">
        <f t="shared" si="10"/>
        <v>0</v>
      </c>
      <c r="AA26" s="269">
        <f t="shared" si="10"/>
        <v>0</v>
      </c>
      <c r="AB26" s="269">
        <f t="shared" si="10"/>
        <v>0</v>
      </c>
      <c r="AC26" s="269">
        <f t="shared" si="10"/>
        <v>0</v>
      </c>
      <c r="AD26" s="401">
        <f t="shared" si="10"/>
        <v>0</v>
      </c>
      <c r="AE26" s="411">
        <f t="shared" si="10"/>
        <v>0</v>
      </c>
      <c r="AF26" s="269">
        <f t="shared" si="10"/>
        <v>0</v>
      </c>
      <c r="AG26" s="269">
        <f t="shared" si="10"/>
        <v>0</v>
      </c>
      <c r="AH26" s="269">
        <f t="shared" si="10"/>
        <v>0</v>
      </c>
      <c r="AI26" s="269">
        <f t="shared" si="10"/>
        <v>0</v>
      </c>
      <c r="AJ26" s="269">
        <f t="shared" si="10"/>
        <v>0</v>
      </c>
      <c r="AK26" s="269">
        <f t="shared" si="10"/>
        <v>0</v>
      </c>
      <c r="AL26" s="269">
        <f t="shared" si="10"/>
        <v>0</v>
      </c>
      <c r="AM26" s="269">
        <f t="shared" si="10"/>
        <v>0</v>
      </c>
      <c r="AN26" s="269">
        <f t="shared" si="10"/>
        <v>0</v>
      </c>
      <c r="AO26" s="269">
        <f t="shared" si="10"/>
        <v>0</v>
      </c>
      <c r="AP26" s="401">
        <f t="shared" si="10"/>
        <v>0</v>
      </c>
      <c r="AQ26" s="411">
        <f t="shared" si="10"/>
        <v>0</v>
      </c>
      <c r="AR26" s="269">
        <f t="shared" si="10"/>
        <v>0</v>
      </c>
      <c r="AS26" s="269">
        <f t="shared" si="10"/>
        <v>0</v>
      </c>
      <c r="AT26" s="269"/>
      <c r="AU26" s="269"/>
      <c r="AV26" s="269">
        <f t="shared" si="10"/>
        <v>0</v>
      </c>
      <c r="AW26" s="441">
        <f t="shared" si="6"/>
        <v>0</v>
      </c>
      <c r="AX26" s="442">
        <f t="shared" si="7"/>
        <v>0</v>
      </c>
      <c r="AY26" s="443">
        <f t="shared" si="2"/>
        <v>0</v>
      </c>
    </row>
    <row r="27" spans="1:51" s="4" customFormat="1" ht="15" customHeight="1" x14ac:dyDescent="0.2">
      <c r="A27" s="345"/>
      <c r="B27" s="470"/>
      <c r="C27" s="346"/>
      <c r="D27" s="346"/>
      <c r="E27" s="249"/>
      <c r="F27" s="370">
        <f t="shared" si="3"/>
        <v>0</v>
      </c>
      <c r="G27" s="249">
        <v>0</v>
      </c>
      <c r="H27" s="572">
        <f t="shared" si="4"/>
        <v>0</v>
      </c>
      <c r="I27" s="231"/>
      <c r="J27" s="370">
        <f t="shared" si="5"/>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2"/>
        <v>0</v>
      </c>
    </row>
    <row r="28" spans="1:51" s="4" customFormat="1" ht="15" customHeight="1" x14ac:dyDescent="0.2">
      <c r="A28" s="345"/>
      <c r="B28" s="470" t="str">
        <f>+B26</f>
        <v>ZK107.K257.Analysis code</v>
      </c>
      <c r="C28" s="346"/>
      <c r="D28" s="346"/>
      <c r="E28" s="249"/>
      <c r="F28" s="370">
        <f t="shared" si="3"/>
        <v>0</v>
      </c>
      <c r="G28" s="249">
        <v>0</v>
      </c>
      <c r="H28" s="572">
        <f t="shared" si="4"/>
        <v>0</v>
      </c>
      <c r="I28" s="231"/>
      <c r="J28" s="370">
        <f t="shared" si="5"/>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3"/>
        <v>0</v>
      </c>
      <c r="G29" s="277">
        <v>0</v>
      </c>
      <c r="H29" s="579">
        <f t="shared" si="4"/>
        <v>0</v>
      </c>
      <c r="I29" s="227"/>
      <c r="J29" s="370">
        <f t="shared" si="5"/>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6"/>
        <v>0</v>
      </c>
      <c r="AX29" s="442">
        <f t="shared" si="7"/>
        <v>0</v>
      </c>
      <c r="AY29" s="443">
        <f t="shared" si="2"/>
        <v>0</v>
      </c>
    </row>
    <row r="30" spans="1:51" s="4" customFormat="1" ht="15" customHeight="1" x14ac:dyDescent="0.2">
      <c r="A30" s="196" t="s">
        <v>169</v>
      </c>
      <c r="B30" s="458" t="str">
        <f>+LEFT($E$5,5)&amp;"."&amp;A30&amp;"."&amp;$E$3</f>
        <v>ZK107.K258.Analysis code</v>
      </c>
      <c r="C30" s="343" t="s">
        <v>170</v>
      </c>
      <c r="D30" s="343"/>
      <c r="E30" s="229">
        <f t="shared" ref="E30:L30" si="11">SUM(E31:E41)</f>
        <v>0</v>
      </c>
      <c r="F30" s="433">
        <f t="shared" si="11"/>
        <v>0</v>
      </c>
      <c r="G30" s="229">
        <f t="shared" si="11"/>
        <v>0</v>
      </c>
      <c r="H30" s="229">
        <f t="shared" si="11"/>
        <v>0</v>
      </c>
      <c r="I30" s="203">
        <f t="shared" si="11"/>
        <v>0</v>
      </c>
      <c r="J30" s="321">
        <f t="shared" si="11"/>
        <v>0</v>
      </c>
      <c r="K30" s="203">
        <f t="shared" si="11"/>
        <v>0</v>
      </c>
      <c r="L30" s="219">
        <f t="shared" si="11"/>
        <v>0</v>
      </c>
      <c r="M30" s="219"/>
      <c r="N30" s="198">
        <f>SUM(N31:N41)</f>
        <v>0</v>
      </c>
      <c r="O30" s="198">
        <f>SUM(O31:O41)</f>
        <v>0</v>
      </c>
      <c r="P30" s="265">
        <f>SUM(P31:P41)</f>
        <v>0</v>
      </c>
      <c r="Q30" s="269">
        <f>SUM(Q31:Q41)</f>
        <v>0</v>
      </c>
      <c r="R30" s="401">
        <f t="shared" ref="R30:X30" si="12">SUM(R31:R41)</f>
        <v>0</v>
      </c>
      <c r="S30" s="411">
        <f t="shared" si="12"/>
        <v>0</v>
      </c>
      <c r="T30" s="269">
        <f t="shared" si="12"/>
        <v>0</v>
      </c>
      <c r="U30" s="269">
        <f t="shared" si="12"/>
        <v>0</v>
      </c>
      <c r="V30" s="269">
        <f t="shared" si="12"/>
        <v>0</v>
      </c>
      <c r="W30" s="269">
        <f t="shared" si="12"/>
        <v>0</v>
      </c>
      <c r="X30" s="269">
        <f t="shared" si="12"/>
        <v>0</v>
      </c>
      <c r="Y30" s="269">
        <f t="shared" ref="Y30:AV30" si="13">SUM(Y31:Y41)</f>
        <v>0</v>
      </c>
      <c r="Z30" s="269">
        <f t="shared" si="13"/>
        <v>0</v>
      </c>
      <c r="AA30" s="269">
        <f t="shared" si="13"/>
        <v>0</v>
      </c>
      <c r="AB30" s="269">
        <f t="shared" si="13"/>
        <v>0</v>
      </c>
      <c r="AC30" s="269">
        <f t="shared" si="13"/>
        <v>0</v>
      </c>
      <c r="AD30" s="401">
        <f t="shared" si="13"/>
        <v>0</v>
      </c>
      <c r="AE30" s="411">
        <f t="shared" si="13"/>
        <v>0</v>
      </c>
      <c r="AF30" s="269">
        <f t="shared" si="13"/>
        <v>0</v>
      </c>
      <c r="AG30" s="269">
        <f t="shared" si="13"/>
        <v>0</v>
      </c>
      <c r="AH30" s="269">
        <f t="shared" si="13"/>
        <v>0</v>
      </c>
      <c r="AI30" s="269">
        <f t="shared" si="13"/>
        <v>0</v>
      </c>
      <c r="AJ30" s="269">
        <f t="shared" si="13"/>
        <v>0</v>
      </c>
      <c r="AK30" s="269">
        <f t="shared" si="13"/>
        <v>0</v>
      </c>
      <c r="AL30" s="269">
        <f t="shared" si="13"/>
        <v>0</v>
      </c>
      <c r="AM30" s="269">
        <f t="shared" si="13"/>
        <v>0</v>
      </c>
      <c r="AN30" s="269">
        <f t="shared" si="13"/>
        <v>0</v>
      </c>
      <c r="AO30" s="269">
        <f t="shared" si="13"/>
        <v>0</v>
      </c>
      <c r="AP30" s="401">
        <f t="shared" si="13"/>
        <v>0</v>
      </c>
      <c r="AQ30" s="411">
        <f t="shared" si="13"/>
        <v>0</v>
      </c>
      <c r="AR30" s="269">
        <f t="shared" si="13"/>
        <v>0</v>
      </c>
      <c r="AS30" s="269">
        <f t="shared" si="13"/>
        <v>0</v>
      </c>
      <c r="AT30" s="269"/>
      <c r="AU30" s="269"/>
      <c r="AV30" s="269">
        <f t="shared" si="13"/>
        <v>0</v>
      </c>
      <c r="AW30" s="441">
        <f t="shared" si="6"/>
        <v>0</v>
      </c>
      <c r="AX30" s="442">
        <f t="shared" si="7"/>
        <v>0</v>
      </c>
      <c r="AY30" s="443">
        <f t="shared" si="2"/>
        <v>0</v>
      </c>
    </row>
    <row r="31" spans="1:51" s="4" customFormat="1" ht="15" customHeight="1" x14ac:dyDescent="0.2">
      <c r="A31" s="339"/>
      <c r="B31" s="468"/>
      <c r="C31" s="340"/>
      <c r="D31" s="340"/>
      <c r="E31" s="249"/>
      <c r="F31" s="370">
        <f t="shared" si="3"/>
        <v>0</v>
      </c>
      <c r="G31" s="249"/>
      <c r="H31" s="572">
        <f t="shared" si="4"/>
        <v>0</v>
      </c>
      <c r="I31" s="231"/>
      <c r="J31" s="370">
        <f t="shared" si="5"/>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6"/>
        <v>0</v>
      </c>
      <c r="AX31" s="442">
        <f t="shared" si="7"/>
        <v>0</v>
      </c>
      <c r="AY31" s="443">
        <f t="shared" si="2"/>
        <v>0</v>
      </c>
    </row>
    <row r="32" spans="1:51" s="4" customFormat="1" ht="15" customHeight="1" x14ac:dyDescent="0.2">
      <c r="A32" s="339"/>
      <c r="B32" s="468"/>
      <c r="C32" s="340"/>
      <c r="D32" s="346"/>
      <c r="E32" s="249"/>
      <c r="F32" s="370">
        <f t="shared" si="3"/>
        <v>0</v>
      </c>
      <c r="G32" s="249">
        <v>0</v>
      </c>
      <c r="H32" s="572">
        <f t="shared" si="4"/>
        <v>0</v>
      </c>
      <c r="I32" s="231"/>
      <c r="J32" s="370">
        <f t="shared" si="5"/>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4">SUM(P32:AV32)</f>
        <v>0</v>
      </c>
      <c r="AX32" s="442">
        <f t="shared" ref="AX32:AX40" si="15">+AW32+N32</f>
        <v>0</v>
      </c>
      <c r="AY32" s="443">
        <f t="shared" ref="AY32:AY40" si="16">+G32-AX32</f>
        <v>0</v>
      </c>
    </row>
    <row r="33" spans="1:51" s="4" customFormat="1" ht="15" customHeight="1" x14ac:dyDescent="0.2">
      <c r="A33" s="339"/>
      <c r="B33" s="468"/>
      <c r="C33" s="340"/>
      <c r="D33" s="346"/>
      <c r="E33" s="249"/>
      <c r="F33" s="370">
        <f t="shared" si="3"/>
        <v>0</v>
      </c>
      <c r="G33" s="249">
        <v>0</v>
      </c>
      <c r="H33" s="572">
        <f t="shared" si="4"/>
        <v>0</v>
      </c>
      <c r="I33" s="231"/>
      <c r="J33" s="370">
        <f t="shared" si="5"/>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4"/>
        <v>0</v>
      </c>
      <c r="AX33" s="442">
        <f t="shared" si="15"/>
        <v>0</v>
      </c>
      <c r="AY33" s="443">
        <f t="shared" si="16"/>
        <v>0</v>
      </c>
    </row>
    <row r="34" spans="1:51" s="4" customFormat="1" ht="15" customHeight="1" x14ac:dyDescent="0.2">
      <c r="A34" s="339"/>
      <c r="B34" s="468"/>
      <c r="C34" s="340"/>
      <c r="D34" s="346"/>
      <c r="E34" s="249"/>
      <c r="F34" s="370">
        <f t="shared" si="3"/>
        <v>0</v>
      </c>
      <c r="G34" s="249">
        <v>0</v>
      </c>
      <c r="H34" s="572">
        <f t="shared" si="4"/>
        <v>0</v>
      </c>
      <c r="I34" s="231"/>
      <c r="J34" s="370">
        <f t="shared" si="5"/>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4"/>
        <v>0</v>
      </c>
      <c r="AX34" s="442">
        <f t="shared" si="15"/>
        <v>0</v>
      </c>
      <c r="AY34" s="443">
        <f t="shared" si="16"/>
        <v>0</v>
      </c>
    </row>
    <row r="35" spans="1:51" s="4" customFormat="1" ht="15" customHeight="1" x14ac:dyDescent="0.2">
      <c r="A35" s="339"/>
      <c r="B35" s="468"/>
      <c r="C35" s="340"/>
      <c r="D35" s="346"/>
      <c r="E35" s="249"/>
      <c r="F35" s="370">
        <f t="shared" si="3"/>
        <v>0</v>
      </c>
      <c r="G35" s="249">
        <v>0</v>
      </c>
      <c r="H35" s="572">
        <f t="shared" si="4"/>
        <v>0</v>
      </c>
      <c r="I35" s="231"/>
      <c r="J35" s="370">
        <f t="shared" si="5"/>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4"/>
        <v>0</v>
      </c>
      <c r="AX35" s="442">
        <f t="shared" si="15"/>
        <v>0</v>
      </c>
      <c r="AY35" s="443">
        <f t="shared" si="16"/>
        <v>0</v>
      </c>
    </row>
    <row r="36" spans="1:51" s="4" customFormat="1" ht="15" customHeight="1" x14ac:dyDescent="0.2">
      <c r="A36" s="339"/>
      <c r="B36" s="468"/>
      <c r="C36" s="340"/>
      <c r="D36" s="346"/>
      <c r="E36" s="249"/>
      <c r="F36" s="370">
        <f t="shared" si="3"/>
        <v>0</v>
      </c>
      <c r="G36" s="249">
        <v>0</v>
      </c>
      <c r="H36" s="572">
        <f t="shared" si="4"/>
        <v>0</v>
      </c>
      <c r="I36" s="231"/>
      <c r="J36" s="370">
        <f t="shared" si="5"/>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4"/>
        <v>0</v>
      </c>
      <c r="AX36" s="442">
        <f t="shared" si="15"/>
        <v>0</v>
      </c>
      <c r="AY36" s="443">
        <f t="shared" si="16"/>
        <v>0</v>
      </c>
    </row>
    <row r="37" spans="1:51" s="4" customFormat="1" ht="15" customHeight="1" x14ac:dyDescent="0.2">
      <c r="A37" s="339"/>
      <c r="B37" s="468"/>
      <c r="C37" s="340"/>
      <c r="D37" s="346"/>
      <c r="E37" s="249"/>
      <c r="F37" s="370">
        <f t="shared" si="3"/>
        <v>0</v>
      </c>
      <c r="G37" s="249">
        <v>0</v>
      </c>
      <c r="H37" s="572">
        <f t="shared" si="4"/>
        <v>0</v>
      </c>
      <c r="I37" s="231"/>
      <c r="J37" s="370">
        <f t="shared" si="5"/>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4"/>
        <v>0</v>
      </c>
      <c r="AX37" s="442">
        <f t="shared" si="15"/>
        <v>0</v>
      </c>
      <c r="AY37" s="443">
        <f t="shared" si="16"/>
        <v>0</v>
      </c>
    </row>
    <row r="38" spans="1:51" s="4" customFormat="1" ht="15" customHeight="1" x14ac:dyDescent="0.2">
      <c r="A38" s="339"/>
      <c r="B38" s="548" t="s">
        <v>295</v>
      </c>
      <c r="C38" s="340"/>
      <c r="D38" s="346"/>
      <c r="E38" s="249"/>
      <c r="F38" s="370">
        <f t="shared" si="3"/>
        <v>0</v>
      </c>
      <c r="G38" s="249">
        <v>0</v>
      </c>
      <c r="H38" s="572">
        <f t="shared" si="4"/>
        <v>0</v>
      </c>
      <c r="I38" s="231"/>
      <c r="J38" s="370">
        <f t="shared" si="5"/>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4"/>
        <v>0</v>
      </c>
      <c r="AX38" s="442">
        <f t="shared" si="15"/>
        <v>0</v>
      </c>
      <c r="AY38" s="443">
        <f t="shared" si="16"/>
        <v>0</v>
      </c>
    </row>
    <row r="39" spans="1:51" s="4" customFormat="1" ht="15" customHeight="1" x14ac:dyDescent="0.2">
      <c r="A39" s="339"/>
      <c r="B39" s="468"/>
      <c r="C39" s="340"/>
      <c r="D39" s="346"/>
      <c r="E39" s="249"/>
      <c r="F39" s="370">
        <f t="shared" si="3"/>
        <v>0</v>
      </c>
      <c r="G39" s="249">
        <v>0</v>
      </c>
      <c r="H39" s="572">
        <f t="shared" si="4"/>
        <v>0</v>
      </c>
      <c r="I39" s="231"/>
      <c r="J39" s="370">
        <f t="shared" si="5"/>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4"/>
        <v>0</v>
      </c>
      <c r="AX39" s="442">
        <f t="shared" si="15"/>
        <v>0</v>
      </c>
      <c r="AY39" s="443">
        <f t="shared" si="16"/>
        <v>0</v>
      </c>
    </row>
    <row r="40" spans="1:51" s="4" customFormat="1" ht="15" customHeight="1" x14ac:dyDescent="0.2">
      <c r="A40" s="345"/>
      <c r="B40" s="470" t="str">
        <f>+B30</f>
        <v>ZK107.K258.Analysis code</v>
      </c>
      <c r="C40" s="346"/>
      <c r="D40" s="346"/>
      <c r="E40" s="249"/>
      <c r="F40" s="370">
        <f t="shared" si="3"/>
        <v>0</v>
      </c>
      <c r="G40" s="249">
        <v>0</v>
      </c>
      <c r="H40" s="572">
        <f t="shared" si="4"/>
        <v>0</v>
      </c>
      <c r="I40" s="231"/>
      <c r="J40" s="370">
        <f t="shared" si="5"/>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4"/>
        <v>0</v>
      </c>
      <c r="AX40" s="442">
        <f t="shared" si="15"/>
        <v>0</v>
      </c>
      <c r="AY40" s="443">
        <f t="shared" si="16"/>
        <v>0</v>
      </c>
    </row>
    <row r="41" spans="1:51" s="4" customFormat="1" ht="15" customHeight="1" thickBot="1" x14ac:dyDescent="0.25">
      <c r="A41" s="170"/>
      <c r="B41" s="460"/>
      <c r="C41" s="274" t="s">
        <v>301</v>
      </c>
      <c r="D41" s="274"/>
      <c r="E41" s="277"/>
      <c r="F41" s="370">
        <f t="shared" si="3"/>
        <v>0</v>
      </c>
      <c r="G41" s="277">
        <v>0</v>
      </c>
      <c r="H41" s="579">
        <f t="shared" si="4"/>
        <v>0</v>
      </c>
      <c r="I41" s="227"/>
      <c r="J41" s="370">
        <f t="shared" si="5"/>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6"/>
        <v>0</v>
      </c>
      <c r="AX41" s="442">
        <f t="shared" si="7"/>
        <v>0</v>
      </c>
      <c r="AY41" s="443">
        <f t="shared" si="2"/>
        <v>0</v>
      </c>
    </row>
    <row r="42" spans="1:51" s="4" customFormat="1" ht="15" customHeight="1" x14ac:dyDescent="0.2">
      <c r="A42" s="196" t="s">
        <v>171</v>
      </c>
      <c r="B42" s="458" t="str">
        <f>+LEFT($E$5,5)&amp;"."&amp;A42&amp;"."&amp;$E$3</f>
        <v>ZK107.K259.Analysis code</v>
      </c>
      <c r="C42" s="343" t="s">
        <v>172</v>
      </c>
      <c r="D42" s="343"/>
      <c r="E42" s="229">
        <f t="shared" ref="E42:L42" si="17">SUM(E43:E46)</f>
        <v>0</v>
      </c>
      <c r="F42" s="433">
        <f>SUM(F43:F46)</f>
        <v>0</v>
      </c>
      <c r="G42" s="229">
        <f>SUM(G43:G46)</f>
        <v>0</v>
      </c>
      <c r="H42" s="229">
        <f t="shared" si="17"/>
        <v>0</v>
      </c>
      <c r="I42" s="203">
        <f t="shared" si="17"/>
        <v>0</v>
      </c>
      <c r="J42" s="321">
        <f>SUM(J43:J46)</f>
        <v>0</v>
      </c>
      <c r="K42" s="203">
        <f t="shared" si="17"/>
        <v>0</v>
      </c>
      <c r="L42" s="219">
        <f t="shared" si="17"/>
        <v>0</v>
      </c>
      <c r="M42" s="219"/>
      <c r="N42" s="198">
        <f>SUM(N43:N46)</f>
        <v>0</v>
      </c>
      <c r="O42" s="198">
        <f>SUM(O43:O46)</f>
        <v>0</v>
      </c>
      <c r="P42" s="265">
        <f>SUM(P43:P46)</f>
        <v>0</v>
      </c>
      <c r="Q42" s="269">
        <f>SUM(Q43:Q46)</f>
        <v>0</v>
      </c>
      <c r="R42" s="401">
        <f t="shared" ref="R42:X42" si="18">SUM(R43:R46)</f>
        <v>0</v>
      </c>
      <c r="S42" s="411">
        <f t="shared" si="18"/>
        <v>0</v>
      </c>
      <c r="T42" s="269">
        <f t="shared" si="18"/>
        <v>0</v>
      </c>
      <c r="U42" s="269">
        <f t="shared" si="18"/>
        <v>0</v>
      </c>
      <c r="V42" s="269">
        <f t="shared" si="18"/>
        <v>0</v>
      </c>
      <c r="W42" s="269">
        <f t="shared" si="18"/>
        <v>0</v>
      </c>
      <c r="X42" s="269">
        <f t="shared" si="18"/>
        <v>0</v>
      </c>
      <c r="Y42" s="269">
        <f t="shared" ref="Y42:AV42" si="19">SUM(Y43:Y46)</f>
        <v>0</v>
      </c>
      <c r="Z42" s="269">
        <f t="shared" si="19"/>
        <v>0</v>
      </c>
      <c r="AA42" s="269">
        <f t="shared" si="19"/>
        <v>0</v>
      </c>
      <c r="AB42" s="269">
        <f t="shared" si="19"/>
        <v>0</v>
      </c>
      <c r="AC42" s="269">
        <f t="shared" si="19"/>
        <v>0</v>
      </c>
      <c r="AD42" s="401">
        <f t="shared" si="19"/>
        <v>0</v>
      </c>
      <c r="AE42" s="411">
        <f t="shared" si="19"/>
        <v>0</v>
      </c>
      <c r="AF42" s="269">
        <f t="shared" si="19"/>
        <v>0</v>
      </c>
      <c r="AG42" s="269">
        <f t="shared" si="19"/>
        <v>0</v>
      </c>
      <c r="AH42" s="269">
        <f t="shared" si="19"/>
        <v>0</v>
      </c>
      <c r="AI42" s="269">
        <f t="shared" si="19"/>
        <v>0</v>
      </c>
      <c r="AJ42" s="269">
        <f t="shared" si="19"/>
        <v>0</v>
      </c>
      <c r="AK42" s="269">
        <f t="shared" si="19"/>
        <v>0</v>
      </c>
      <c r="AL42" s="269">
        <f t="shared" si="19"/>
        <v>0</v>
      </c>
      <c r="AM42" s="269">
        <f t="shared" si="19"/>
        <v>0</v>
      </c>
      <c r="AN42" s="269">
        <f t="shared" si="19"/>
        <v>0</v>
      </c>
      <c r="AO42" s="269">
        <f t="shared" si="19"/>
        <v>0</v>
      </c>
      <c r="AP42" s="401">
        <f t="shared" si="19"/>
        <v>0</v>
      </c>
      <c r="AQ42" s="411">
        <f t="shared" si="19"/>
        <v>0</v>
      </c>
      <c r="AR42" s="269">
        <f t="shared" si="19"/>
        <v>0</v>
      </c>
      <c r="AS42" s="269">
        <f t="shared" si="19"/>
        <v>0</v>
      </c>
      <c r="AT42" s="269"/>
      <c r="AU42" s="269"/>
      <c r="AV42" s="269">
        <f t="shared" si="19"/>
        <v>0</v>
      </c>
      <c r="AW42" s="441">
        <f t="shared" si="6"/>
        <v>0</v>
      </c>
      <c r="AX42" s="442">
        <f t="shared" si="7"/>
        <v>0</v>
      </c>
      <c r="AY42" s="443">
        <f t="shared" si="2"/>
        <v>0</v>
      </c>
    </row>
    <row r="43" spans="1:51" s="4" customFormat="1" ht="15" customHeight="1" x14ac:dyDescent="0.2">
      <c r="A43" s="344"/>
      <c r="B43" s="469"/>
      <c r="C43" s="340"/>
      <c r="D43" s="340"/>
      <c r="E43" s="249"/>
      <c r="F43" s="370">
        <f t="shared" si="3"/>
        <v>0</v>
      </c>
      <c r="G43" s="249">
        <v>0</v>
      </c>
      <c r="H43" s="572">
        <f t="shared" si="4"/>
        <v>0</v>
      </c>
      <c r="I43" s="231"/>
      <c r="J43" s="370">
        <f t="shared" si="5"/>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6"/>
        <v>0</v>
      </c>
      <c r="AX43" s="442">
        <f t="shared" si="7"/>
        <v>0</v>
      </c>
      <c r="AY43" s="443">
        <f t="shared" si="2"/>
        <v>0</v>
      </c>
    </row>
    <row r="44" spans="1:51" s="4" customFormat="1" ht="15" customHeight="1" x14ac:dyDescent="0.2">
      <c r="A44" s="339"/>
      <c r="B44" s="469"/>
      <c r="C44" s="340"/>
      <c r="D44" s="346"/>
      <c r="E44" s="249"/>
      <c r="F44" s="370">
        <f t="shared" si="3"/>
        <v>0</v>
      </c>
      <c r="G44" s="249">
        <v>0</v>
      </c>
      <c r="H44" s="572">
        <f t="shared" si="4"/>
        <v>0</v>
      </c>
      <c r="I44" s="231"/>
      <c r="J44" s="370">
        <f t="shared" si="5"/>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ZK107.K259.Analysis code</v>
      </c>
      <c r="C45" s="340"/>
      <c r="D45" s="346"/>
      <c r="E45" s="249"/>
      <c r="F45" s="370">
        <f t="shared" si="3"/>
        <v>0</v>
      </c>
      <c r="G45" s="249">
        <v>0</v>
      </c>
      <c r="H45" s="572">
        <f t="shared" si="4"/>
        <v>0</v>
      </c>
      <c r="I45" s="231"/>
      <c r="J45" s="370">
        <f t="shared" si="5"/>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3"/>
        <v>0</v>
      </c>
      <c r="G46" s="277">
        <v>0</v>
      </c>
      <c r="H46" s="579">
        <f t="shared" si="4"/>
        <v>0</v>
      </c>
      <c r="I46" s="227"/>
      <c r="J46" s="370">
        <f t="shared" si="5"/>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2"/>
        <v>0</v>
      </c>
    </row>
    <row r="47" spans="1:51" s="4" customFormat="1" ht="15" customHeight="1" x14ac:dyDescent="0.2">
      <c r="A47" s="196" t="s">
        <v>173</v>
      </c>
      <c r="B47" s="458" t="str">
        <f>+LEFT($E$5,5)&amp;"."&amp;A47&amp;"."&amp;$E$3</f>
        <v>ZK107.K260.Analysis code</v>
      </c>
      <c r="C47" s="343" t="s">
        <v>174</v>
      </c>
      <c r="D47" s="343"/>
      <c r="E47" s="229">
        <f t="shared" ref="E47:L47" si="20">SUM(E48:E53)</f>
        <v>0</v>
      </c>
      <c r="F47" s="433">
        <f>SUM(F48:F53)</f>
        <v>0</v>
      </c>
      <c r="G47" s="229">
        <f>SUM(G48:G53)</f>
        <v>0</v>
      </c>
      <c r="H47" s="229">
        <f t="shared" si="20"/>
        <v>0</v>
      </c>
      <c r="I47" s="203">
        <f t="shared" si="20"/>
        <v>0</v>
      </c>
      <c r="J47" s="321">
        <f>SUM(J48:J53)</f>
        <v>0</v>
      </c>
      <c r="K47" s="203">
        <f t="shared" si="20"/>
        <v>0</v>
      </c>
      <c r="L47" s="219">
        <f t="shared" si="20"/>
        <v>0</v>
      </c>
      <c r="M47" s="219"/>
      <c r="N47" s="198"/>
      <c r="O47" s="198"/>
      <c r="P47" s="265">
        <f>SUM(P48:P53)</f>
        <v>0</v>
      </c>
      <c r="Q47" s="269">
        <f>SUM(Q48:Q53)</f>
        <v>0</v>
      </c>
      <c r="R47" s="401">
        <f t="shared" ref="R47:X47" si="21">SUM(R48:R53)</f>
        <v>0</v>
      </c>
      <c r="S47" s="411">
        <f t="shared" si="21"/>
        <v>0</v>
      </c>
      <c r="T47" s="269">
        <f t="shared" si="21"/>
        <v>0</v>
      </c>
      <c r="U47" s="269">
        <f t="shared" si="21"/>
        <v>0</v>
      </c>
      <c r="V47" s="269">
        <f t="shared" si="21"/>
        <v>0</v>
      </c>
      <c r="W47" s="269">
        <f t="shared" si="21"/>
        <v>0</v>
      </c>
      <c r="X47" s="269">
        <f t="shared" si="21"/>
        <v>0</v>
      </c>
      <c r="Y47" s="269">
        <f t="shared" ref="Y47:AV47" si="22">SUM(Y48:Y53)</f>
        <v>0</v>
      </c>
      <c r="Z47" s="269">
        <f t="shared" si="22"/>
        <v>0</v>
      </c>
      <c r="AA47" s="269">
        <f t="shared" si="22"/>
        <v>0</v>
      </c>
      <c r="AB47" s="269">
        <f t="shared" si="22"/>
        <v>0</v>
      </c>
      <c r="AC47" s="269">
        <f t="shared" si="22"/>
        <v>0</v>
      </c>
      <c r="AD47" s="401">
        <f t="shared" si="22"/>
        <v>0</v>
      </c>
      <c r="AE47" s="411">
        <f t="shared" si="22"/>
        <v>0</v>
      </c>
      <c r="AF47" s="269">
        <f t="shared" si="22"/>
        <v>0</v>
      </c>
      <c r="AG47" s="269">
        <f t="shared" si="22"/>
        <v>0</v>
      </c>
      <c r="AH47" s="269">
        <f t="shared" si="22"/>
        <v>0</v>
      </c>
      <c r="AI47" s="269">
        <f t="shared" si="22"/>
        <v>0</v>
      </c>
      <c r="AJ47" s="269">
        <f t="shared" si="22"/>
        <v>0</v>
      </c>
      <c r="AK47" s="269">
        <f t="shared" si="22"/>
        <v>0</v>
      </c>
      <c r="AL47" s="269">
        <f t="shared" si="22"/>
        <v>0</v>
      </c>
      <c r="AM47" s="269">
        <f t="shared" si="22"/>
        <v>0</v>
      </c>
      <c r="AN47" s="269">
        <f t="shared" si="22"/>
        <v>0</v>
      </c>
      <c r="AO47" s="269">
        <f t="shared" si="22"/>
        <v>0</v>
      </c>
      <c r="AP47" s="401">
        <f t="shared" si="22"/>
        <v>0</v>
      </c>
      <c r="AQ47" s="411">
        <f t="shared" si="22"/>
        <v>0</v>
      </c>
      <c r="AR47" s="269">
        <f t="shared" si="22"/>
        <v>0</v>
      </c>
      <c r="AS47" s="269">
        <f t="shared" si="22"/>
        <v>0</v>
      </c>
      <c r="AT47" s="269"/>
      <c r="AU47" s="269"/>
      <c r="AV47" s="269">
        <f t="shared" si="22"/>
        <v>0</v>
      </c>
      <c r="AW47" s="441">
        <f t="shared" si="6"/>
        <v>0</v>
      </c>
      <c r="AX47" s="442">
        <f t="shared" si="7"/>
        <v>0</v>
      </c>
      <c r="AY47" s="443">
        <f t="shared" si="2"/>
        <v>0</v>
      </c>
    </row>
    <row r="48" spans="1:51" s="4" customFormat="1" ht="15" customHeight="1" x14ac:dyDescent="0.2">
      <c r="A48" s="344"/>
      <c r="B48" s="469"/>
      <c r="C48" s="340"/>
      <c r="D48" s="340"/>
      <c r="E48" s="249"/>
      <c r="F48" s="370">
        <f t="shared" si="3"/>
        <v>0</v>
      </c>
      <c r="G48" s="249">
        <v>0</v>
      </c>
      <c r="H48" s="572">
        <f t="shared" si="4"/>
        <v>0</v>
      </c>
      <c r="I48" s="231"/>
      <c r="J48" s="370">
        <f t="shared" si="5"/>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2"/>
        <v>0</v>
      </c>
    </row>
    <row r="49" spans="1:51" s="4" customFormat="1" ht="15" customHeight="1" x14ac:dyDescent="0.2">
      <c r="A49" s="344"/>
      <c r="B49" s="469"/>
      <c r="C49" s="340"/>
      <c r="D49" s="346"/>
      <c r="E49" s="249"/>
      <c r="F49" s="370">
        <f t="shared" si="3"/>
        <v>0</v>
      </c>
      <c r="G49" s="249">
        <v>0</v>
      </c>
      <c r="H49" s="572">
        <f t="shared" si="4"/>
        <v>0</v>
      </c>
      <c r="I49" s="231"/>
      <c r="J49" s="370">
        <f t="shared" si="5"/>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3"/>
        <v>0</v>
      </c>
      <c r="G50" s="249">
        <v>0</v>
      </c>
      <c r="H50" s="572">
        <f t="shared" si="4"/>
        <v>0</v>
      </c>
      <c r="I50" s="231"/>
      <c r="J50" s="370">
        <f t="shared" si="5"/>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3"/>
        <v>0</v>
      </c>
      <c r="G51" s="249">
        <v>0</v>
      </c>
      <c r="H51" s="572">
        <f t="shared" si="4"/>
        <v>0</v>
      </c>
      <c r="I51" s="231"/>
      <c r="J51" s="370">
        <f t="shared" si="5"/>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ZK107.K260.Analysis code</v>
      </c>
      <c r="C52" s="340"/>
      <c r="D52" s="346"/>
      <c r="E52" s="249"/>
      <c r="F52" s="370">
        <f t="shared" si="3"/>
        <v>0</v>
      </c>
      <c r="G52" s="249">
        <v>0</v>
      </c>
      <c r="H52" s="572">
        <f t="shared" si="4"/>
        <v>0</v>
      </c>
      <c r="I52" s="231"/>
      <c r="J52" s="370">
        <f t="shared" si="5"/>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3"/>
        <v>0</v>
      </c>
      <c r="G53" s="277">
        <v>0</v>
      </c>
      <c r="H53" s="579">
        <f t="shared" si="4"/>
        <v>0</v>
      </c>
      <c r="I53" s="227"/>
      <c r="J53" s="370">
        <f t="shared" si="5"/>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6"/>
        <v>0</v>
      </c>
      <c r="AX53" s="442">
        <f t="shared" si="7"/>
        <v>0</v>
      </c>
      <c r="AY53" s="443">
        <f t="shared" si="2"/>
        <v>0</v>
      </c>
    </row>
    <row r="54" spans="1:51" s="4" customFormat="1" ht="15" customHeight="1" x14ac:dyDescent="0.2">
      <c r="A54" s="349" t="s">
        <v>175</v>
      </c>
      <c r="B54" s="599" t="str">
        <f>+LEFT($E$5,5)&amp;"."&amp;A54&amp;"."&amp;$E$3</f>
        <v>ZK107.K261.Analysis code</v>
      </c>
      <c r="C54" s="341" t="s">
        <v>176</v>
      </c>
      <c r="D54" s="600"/>
      <c r="E54" s="229">
        <f t="shared" ref="E54:L54" si="23">SUM(E55:E63)</f>
        <v>0</v>
      </c>
      <c r="F54" s="433">
        <f>SUM(F55:F63)</f>
        <v>0</v>
      </c>
      <c r="G54" s="229">
        <f>SUM(G55:G63)</f>
        <v>0</v>
      </c>
      <c r="H54" s="229">
        <f t="shared" si="23"/>
        <v>0</v>
      </c>
      <c r="I54" s="203">
        <f t="shared" si="23"/>
        <v>0</v>
      </c>
      <c r="J54" s="321">
        <f>SUM(J55:J63)</f>
        <v>0</v>
      </c>
      <c r="K54" s="203">
        <f t="shared" si="23"/>
        <v>0</v>
      </c>
      <c r="L54" s="219">
        <f t="shared" si="23"/>
        <v>0</v>
      </c>
      <c r="M54" s="219"/>
      <c r="N54" s="198"/>
      <c r="O54" s="198"/>
      <c r="P54" s="265">
        <f>SUM(P55:P63)</f>
        <v>0</v>
      </c>
      <c r="Q54" s="269">
        <f>SUM(Q55:Q63)</f>
        <v>0</v>
      </c>
      <c r="R54" s="401">
        <f t="shared" ref="R54:X54" si="24">SUM(R55:R63)</f>
        <v>0</v>
      </c>
      <c r="S54" s="411">
        <f t="shared" si="24"/>
        <v>0</v>
      </c>
      <c r="T54" s="269">
        <f t="shared" si="24"/>
        <v>0</v>
      </c>
      <c r="U54" s="269">
        <f t="shared" si="24"/>
        <v>0</v>
      </c>
      <c r="V54" s="269">
        <f t="shared" si="24"/>
        <v>0</v>
      </c>
      <c r="W54" s="269">
        <f t="shared" si="24"/>
        <v>0</v>
      </c>
      <c r="X54" s="269">
        <f t="shared" si="24"/>
        <v>0</v>
      </c>
      <c r="Y54" s="269">
        <f t="shared" ref="Y54:AV54" si="25">SUM(Y55:Y63)</f>
        <v>0</v>
      </c>
      <c r="Z54" s="269">
        <f t="shared" si="25"/>
        <v>0</v>
      </c>
      <c r="AA54" s="269">
        <f t="shared" si="25"/>
        <v>0</v>
      </c>
      <c r="AB54" s="269">
        <f t="shared" si="25"/>
        <v>0</v>
      </c>
      <c r="AC54" s="269">
        <f t="shared" si="25"/>
        <v>0</v>
      </c>
      <c r="AD54" s="401">
        <f t="shared" si="25"/>
        <v>0</v>
      </c>
      <c r="AE54" s="411">
        <f t="shared" si="25"/>
        <v>0</v>
      </c>
      <c r="AF54" s="269">
        <f t="shared" si="25"/>
        <v>0</v>
      </c>
      <c r="AG54" s="269">
        <f t="shared" si="25"/>
        <v>0</v>
      </c>
      <c r="AH54" s="269">
        <f t="shared" si="25"/>
        <v>0</v>
      </c>
      <c r="AI54" s="269">
        <f t="shared" si="25"/>
        <v>0</v>
      </c>
      <c r="AJ54" s="269">
        <f t="shared" si="25"/>
        <v>0</v>
      </c>
      <c r="AK54" s="269">
        <f t="shared" si="25"/>
        <v>0</v>
      </c>
      <c r="AL54" s="269">
        <f t="shared" si="25"/>
        <v>0</v>
      </c>
      <c r="AM54" s="269">
        <f t="shared" si="25"/>
        <v>0</v>
      </c>
      <c r="AN54" s="269">
        <f t="shared" si="25"/>
        <v>0</v>
      </c>
      <c r="AO54" s="269">
        <f t="shared" si="25"/>
        <v>0</v>
      </c>
      <c r="AP54" s="401">
        <f t="shared" si="25"/>
        <v>0</v>
      </c>
      <c r="AQ54" s="411">
        <f t="shared" si="25"/>
        <v>0</v>
      </c>
      <c r="AR54" s="269">
        <f t="shared" si="25"/>
        <v>0</v>
      </c>
      <c r="AS54" s="269">
        <f t="shared" si="25"/>
        <v>0</v>
      </c>
      <c r="AT54" s="269"/>
      <c r="AU54" s="269"/>
      <c r="AV54" s="269">
        <f t="shared" si="25"/>
        <v>0</v>
      </c>
      <c r="AW54" s="441">
        <f t="shared" si="6"/>
        <v>0</v>
      </c>
      <c r="AX54" s="442">
        <f t="shared" si="7"/>
        <v>0</v>
      </c>
      <c r="AY54" s="443">
        <f t="shared" si="2"/>
        <v>0</v>
      </c>
    </row>
    <row r="55" spans="1:51" s="4" customFormat="1" ht="13.5" customHeight="1" x14ac:dyDescent="0.2">
      <c r="A55" s="337"/>
      <c r="B55" s="467"/>
      <c r="C55" s="338"/>
      <c r="D55" s="338"/>
      <c r="E55" s="249"/>
      <c r="F55" s="370">
        <f t="shared" si="3"/>
        <v>0</v>
      </c>
      <c r="G55" s="249">
        <v>0</v>
      </c>
      <c r="H55" s="572">
        <f t="shared" si="4"/>
        <v>0</v>
      </c>
      <c r="I55" s="231"/>
      <c r="J55" s="370">
        <f t="shared" si="5"/>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6"/>
        <v>0</v>
      </c>
      <c r="AX55" s="442">
        <f t="shared" si="7"/>
        <v>0</v>
      </c>
      <c r="AY55" s="443">
        <f t="shared" si="2"/>
        <v>0</v>
      </c>
    </row>
    <row r="56" spans="1:51" s="4" customFormat="1" ht="13.5" customHeight="1" x14ac:dyDescent="0.2">
      <c r="A56" s="337"/>
      <c r="B56" s="467"/>
      <c r="C56" s="338"/>
      <c r="D56" s="351"/>
      <c r="E56" s="249"/>
      <c r="F56" s="370">
        <f t="shared" si="3"/>
        <v>0</v>
      </c>
      <c r="G56" s="249">
        <v>0</v>
      </c>
      <c r="H56" s="572">
        <f t="shared" si="4"/>
        <v>0</v>
      </c>
      <c r="I56" s="231"/>
      <c r="J56" s="370">
        <f t="shared" si="5"/>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6">SUM(P56:AV56)</f>
        <v>0</v>
      </c>
      <c r="AX56" s="442">
        <f t="shared" ref="AX56:AX62" si="27">+AW56+N56</f>
        <v>0</v>
      </c>
      <c r="AY56" s="443">
        <f t="shared" ref="AY56:AY62" si="28">+G56-AX56</f>
        <v>0</v>
      </c>
    </row>
    <row r="57" spans="1:51" s="4" customFormat="1" ht="13.5" customHeight="1" x14ac:dyDescent="0.2">
      <c r="A57" s="337"/>
      <c r="B57" s="467"/>
      <c r="C57" s="338"/>
      <c r="D57" s="351"/>
      <c r="E57" s="249"/>
      <c r="F57" s="370">
        <f t="shared" si="3"/>
        <v>0</v>
      </c>
      <c r="G57" s="249">
        <v>0</v>
      </c>
      <c r="H57" s="572">
        <f t="shared" si="4"/>
        <v>0</v>
      </c>
      <c r="I57" s="231"/>
      <c r="J57" s="370">
        <f t="shared" si="5"/>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6"/>
        <v>0</v>
      </c>
      <c r="AX57" s="442">
        <f t="shared" si="27"/>
        <v>0</v>
      </c>
      <c r="AY57" s="443">
        <f t="shared" si="28"/>
        <v>0</v>
      </c>
    </row>
    <row r="58" spans="1:51" s="4" customFormat="1" ht="13.5" customHeight="1" x14ac:dyDescent="0.2">
      <c r="A58" s="337"/>
      <c r="B58" s="467"/>
      <c r="C58" s="338"/>
      <c r="D58" s="351"/>
      <c r="E58" s="249"/>
      <c r="F58" s="370">
        <f t="shared" si="3"/>
        <v>0</v>
      </c>
      <c r="G58" s="249">
        <v>0</v>
      </c>
      <c r="H58" s="572">
        <f t="shared" si="4"/>
        <v>0</v>
      </c>
      <c r="I58" s="231"/>
      <c r="J58" s="370">
        <f t="shared" si="5"/>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6"/>
        <v>0</v>
      </c>
      <c r="AX58" s="442">
        <f t="shared" si="27"/>
        <v>0</v>
      </c>
      <c r="AY58" s="443">
        <f t="shared" si="28"/>
        <v>0</v>
      </c>
    </row>
    <row r="59" spans="1:51" s="4" customFormat="1" ht="13.5" customHeight="1" x14ac:dyDescent="0.2">
      <c r="A59" s="337"/>
      <c r="B59" s="467"/>
      <c r="C59" s="338"/>
      <c r="D59" s="351"/>
      <c r="E59" s="249"/>
      <c r="F59" s="370">
        <f t="shared" si="3"/>
        <v>0</v>
      </c>
      <c r="G59" s="249">
        <v>0</v>
      </c>
      <c r="H59" s="572">
        <f t="shared" si="4"/>
        <v>0</v>
      </c>
      <c r="I59" s="231"/>
      <c r="J59" s="370">
        <f t="shared" si="5"/>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6"/>
        <v>0</v>
      </c>
      <c r="AX59" s="442">
        <f t="shared" si="27"/>
        <v>0</v>
      </c>
      <c r="AY59" s="443">
        <f t="shared" si="28"/>
        <v>0</v>
      </c>
    </row>
    <row r="60" spans="1:51" s="4" customFormat="1" ht="13.5" customHeight="1" x14ac:dyDescent="0.2">
      <c r="A60" s="337"/>
      <c r="B60" s="467"/>
      <c r="C60" s="338"/>
      <c r="D60" s="351"/>
      <c r="E60" s="249"/>
      <c r="F60" s="370">
        <f t="shared" si="3"/>
        <v>0</v>
      </c>
      <c r="G60" s="249">
        <v>0</v>
      </c>
      <c r="H60" s="572">
        <f t="shared" si="4"/>
        <v>0</v>
      </c>
      <c r="I60" s="231"/>
      <c r="J60" s="370">
        <f t="shared" si="5"/>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6"/>
        <v>0</v>
      </c>
      <c r="AX60" s="442">
        <f t="shared" si="27"/>
        <v>0</v>
      </c>
      <c r="AY60" s="443">
        <f t="shared" si="28"/>
        <v>0</v>
      </c>
    </row>
    <row r="61" spans="1:51" s="4" customFormat="1" ht="13.5" customHeight="1" x14ac:dyDescent="0.2">
      <c r="A61" s="337"/>
      <c r="B61" s="467"/>
      <c r="C61" s="338"/>
      <c r="D61" s="351"/>
      <c r="E61" s="249"/>
      <c r="F61" s="370">
        <f t="shared" si="3"/>
        <v>0</v>
      </c>
      <c r="G61" s="249">
        <v>0</v>
      </c>
      <c r="H61" s="572">
        <f t="shared" si="4"/>
        <v>0</v>
      </c>
      <c r="I61" s="231"/>
      <c r="J61" s="370">
        <f t="shared" si="5"/>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6"/>
        <v>0</v>
      </c>
      <c r="AX61" s="442">
        <f t="shared" si="27"/>
        <v>0</v>
      </c>
      <c r="AY61" s="443">
        <f t="shared" si="28"/>
        <v>0</v>
      </c>
    </row>
    <row r="62" spans="1:51" s="4" customFormat="1" ht="13.5" customHeight="1" x14ac:dyDescent="0.2">
      <c r="A62" s="150"/>
      <c r="B62" s="459" t="str">
        <f>+B54</f>
        <v>ZK107.K261.Analysis code</v>
      </c>
      <c r="C62" s="351"/>
      <c r="D62" s="351"/>
      <c r="E62" s="249"/>
      <c r="F62" s="370">
        <f t="shared" si="3"/>
        <v>0</v>
      </c>
      <c r="G62" s="249">
        <v>0</v>
      </c>
      <c r="H62" s="572">
        <f t="shared" si="4"/>
        <v>0</v>
      </c>
      <c r="I62" s="231"/>
      <c r="J62" s="370">
        <f t="shared" si="5"/>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6"/>
        <v>0</v>
      </c>
      <c r="AX62" s="442">
        <f t="shared" si="27"/>
        <v>0</v>
      </c>
      <c r="AY62" s="443">
        <f t="shared" si="28"/>
        <v>0</v>
      </c>
    </row>
    <row r="63" spans="1:51" s="4" customFormat="1" ht="15" customHeight="1" thickBot="1" x14ac:dyDescent="0.25">
      <c r="A63" s="169"/>
      <c r="B63" s="461"/>
      <c r="C63" s="274" t="s">
        <v>301</v>
      </c>
      <c r="D63" s="274"/>
      <c r="E63" s="277"/>
      <c r="F63" s="370">
        <f t="shared" si="3"/>
        <v>0</v>
      </c>
      <c r="G63" s="277">
        <v>0</v>
      </c>
      <c r="H63" s="579">
        <f t="shared" si="4"/>
        <v>0</v>
      </c>
      <c r="I63" s="227"/>
      <c r="J63" s="370">
        <f t="shared" si="5"/>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6"/>
        <v>0</v>
      </c>
      <c r="AX63" s="442">
        <f t="shared" si="7"/>
        <v>0</v>
      </c>
      <c r="AY63" s="443">
        <f t="shared" si="2"/>
        <v>0</v>
      </c>
    </row>
    <row r="64" spans="1:51" s="4" customFormat="1" ht="15" customHeight="1" x14ac:dyDescent="0.2">
      <c r="A64" s="196" t="s">
        <v>178</v>
      </c>
      <c r="B64" s="458" t="str">
        <f>+LEFT($E$5,5)&amp;"."&amp;A64&amp;"."&amp;$E$3</f>
        <v>ZK107.K145.Analysis code</v>
      </c>
      <c r="C64" s="343" t="s">
        <v>179</v>
      </c>
      <c r="D64" s="343"/>
      <c r="E64" s="229">
        <f t="shared" ref="E64:L64" si="29">SUM(E65:E69)</f>
        <v>0</v>
      </c>
      <c r="F64" s="433">
        <f t="shared" si="29"/>
        <v>0</v>
      </c>
      <c r="G64" s="229">
        <f t="shared" si="29"/>
        <v>0</v>
      </c>
      <c r="H64" s="229">
        <f t="shared" si="29"/>
        <v>0</v>
      </c>
      <c r="I64" s="203">
        <f t="shared" si="29"/>
        <v>0</v>
      </c>
      <c r="J64" s="321">
        <f t="shared" si="29"/>
        <v>0</v>
      </c>
      <c r="K64" s="203">
        <f t="shared" si="29"/>
        <v>0</v>
      </c>
      <c r="L64" s="219">
        <f t="shared" si="29"/>
        <v>0</v>
      </c>
      <c r="M64" s="219"/>
      <c r="N64" s="198">
        <f>SUM(N65:N69)</f>
        <v>0</v>
      </c>
      <c r="O64" s="198">
        <f>SUM(O65:O69)</f>
        <v>0</v>
      </c>
      <c r="P64" s="265">
        <f>SUM(P65:P69)</f>
        <v>0</v>
      </c>
      <c r="Q64" s="269">
        <f>SUM(Q65:Q69)</f>
        <v>0</v>
      </c>
      <c r="R64" s="401">
        <f t="shared" ref="R64:X64" si="30">SUM(R65:R69)</f>
        <v>0</v>
      </c>
      <c r="S64" s="411">
        <f t="shared" si="30"/>
        <v>0</v>
      </c>
      <c r="T64" s="269">
        <f t="shared" si="30"/>
        <v>0</v>
      </c>
      <c r="U64" s="269">
        <f t="shared" si="30"/>
        <v>0</v>
      </c>
      <c r="V64" s="269">
        <f t="shared" si="30"/>
        <v>0</v>
      </c>
      <c r="W64" s="269">
        <f t="shared" si="30"/>
        <v>0</v>
      </c>
      <c r="X64" s="269">
        <f t="shared" si="30"/>
        <v>0</v>
      </c>
      <c r="Y64" s="269">
        <f t="shared" ref="Y64:AV64" si="31">SUM(Y65:Y69)</f>
        <v>0</v>
      </c>
      <c r="Z64" s="269">
        <f t="shared" si="31"/>
        <v>0</v>
      </c>
      <c r="AA64" s="269">
        <f t="shared" si="31"/>
        <v>0</v>
      </c>
      <c r="AB64" s="269">
        <f t="shared" si="31"/>
        <v>0</v>
      </c>
      <c r="AC64" s="269">
        <f t="shared" si="31"/>
        <v>0</v>
      </c>
      <c r="AD64" s="401">
        <f t="shared" si="31"/>
        <v>0</v>
      </c>
      <c r="AE64" s="411">
        <f t="shared" si="31"/>
        <v>0</v>
      </c>
      <c r="AF64" s="269">
        <f t="shared" si="31"/>
        <v>0</v>
      </c>
      <c r="AG64" s="269">
        <f t="shared" si="31"/>
        <v>0</v>
      </c>
      <c r="AH64" s="269">
        <f t="shared" si="31"/>
        <v>0</v>
      </c>
      <c r="AI64" s="269">
        <f t="shared" si="31"/>
        <v>0</v>
      </c>
      <c r="AJ64" s="269">
        <f t="shared" si="31"/>
        <v>0</v>
      </c>
      <c r="AK64" s="269">
        <f t="shared" si="31"/>
        <v>0</v>
      </c>
      <c r="AL64" s="269">
        <f t="shared" si="31"/>
        <v>0</v>
      </c>
      <c r="AM64" s="269">
        <f t="shared" si="31"/>
        <v>0</v>
      </c>
      <c r="AN64" s="269">
        <f t="shared" si="31"/>
        <v>0</v>
      </c>
      <c r="AO64" s="269">
        <f t="shared" si="31"/>
        <v>0</v>
      </c>
      <c r="AP64" s="401">
        <f t="shared" si="31"/>
        <v>0</v>
      </c>
      <c r="AQ64" s="411">
        <f t="shared" si="31"/>
        <v>0</v>
      </c>
      <c r="AR64" s="269">
        <f t="shared" si="31"/>
        <v>0</v>
      </c>
      <c r="AS64" s="269">
        <f t="shared" si="31"/>
        <v>0</v>
      </c>
      <c r="AT64" s="269">
        <f t="shared" si="31"/>
        <v>0</v>
      </c>
      <c r="AU64" s="269">
        <f t="shared" si="31"/>
        <v>0</v>
      </c>
      <c r="AV64" s="269">
        <f t="shared" si="31"/>
        <v>0</v>
      </c>
      <c r="AW64" s="441">
        <f t="shared" si="6"/>
        <v>0</v>
      </c>
      <c r="AX64" s="442">
        <f t="shared" si="7"/>
        <v>0</v>
      </c>
      <c r="AY64" s="443">
        <f t="shared" si="2"/>
        <v>0</v>
      </c>
    </row>
    <row r="65" spans="1:51" s="4" customFormat="1" ht="15" customHeight="1" x14ac:dyDescent="0.2">
      <c r="A65" s="339"/>
      <c r="B65" s="468"/>
      <c r="C65" s="340"/>
      <c r="D65" s="340"/>
      <c r="E65" s="249"/>
      <c r="F65" s="370">
        <f t="shared" si="3"/>
        <v>0</v>
      </c>
      <c r="G65" s="249">
        <v>0</v>
      </c>
      <c r="H65" s="572">
        <f t="shared" si="4"/>
        <v>0</v>
      </c>
      <c r="I65" s="231"/>
      <c r="J65" s="370">
        <f t="shared" si="5"/>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6"/>
        <v>0</v>
      </c>
      <c r="AX65" s="442">
        <f t="shared" si="7"/>
        <v>0</v>
      </c>
      <c r="AY65" s="443">
        <f t="shared" si="2"/>
        <v>0</v>
      </c>
    </row>
    <row r="66" spans="1:51" s="4" customFormat="1" ht="15" customHeight="1" x14ac:dyDescent="0.2">
      <c r="A66" s="339"/>
      <c r="B66" s="468"/>
      <c r="C66" s="340"/>
      <c r="D66" s="346"/>
      <c r="E66" s="249"/>
      <c r="F66" s="370">
        <f t="shared" si="3"/>
        <v>0</v>
      </c>
      <c r="G66" s="249">
        <v>0</v>
      </c>
      <c r="H66" s="572">
        <f t="shared" si="4"/>
        <v>0</v>
      </c>
      <c r="I66" s="231"/>
      <c r="J66" s="370">
        <f t="shared" si="5"/>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3"/>
        <v>0</v>
      </c>
      <c r="G67" s="249">
        <v>0</v>
      </c>
      <c r="H67" s="572">
        <f t="shared" si="4"/>
        <v>0</v>
      </c>
      <c r="I67" s="231"/>
      <c r="J67" s="370">
        <f t="shared" si="5"/>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ZK107.K145.Analysis code</v>
      </c>
      <c r="C68" s="340"/>
      <c r="D68" s="346"/>
      <c r="E68" s="249"/>
      <c r="F68" s="370">
        <f t="shared" si="3"/>
        <v>0</v>
      </c>
      <c r="G68" s="249">
        <v>0</v>
      </c>
      <c r="H68" s="572">
        <f t="shared" si="4"/>
        <v>0</v>
      </c>
      <c r="I68" s="231"/>
      <c r="J68" s="370">
        <f t="shared" si="5"/>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3"/>
        <v>0</v>
      </c>
      <c r="G69" s="277">
        <v>0</v>
      </c>
      <c r="H69" s="579">
        <f t="shared" si="4"/>
        <v>0</v>
      </c>
      <c r="I69" s="227"/>
      <c r="J69" s="370">
        <f t="shared" si="5"/>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6"/>
        <v>0</v>
      </c>
      <c r="AX69" s="442">
        <f t="shared" si="7"/>
        <v>0</v>
      </c>
      <c r="AY69" s="443">
        <f t="shared" si="2"/>
        <v>0</v>
      </c>
    </row>
    <row r="70" spans="1:51" s="4" customFormat="1" ht="15" customHeight="1" x14ac:dyDescent="0.2">
      <c r="A70" s="196" t="s">
        <v>180</v>
      </c>
      <c r="B70" s="458" t="str">
        <f>+LEFT($E$5,5)&amp;"."&amp;A70&amp;"."&amp;$E$3</f>
        <v>ZK107.K137.Analysis code</v>
      </c>
      <c r="C70" s="343" t="s">
        <v>181</v>
      </c>
      <c r="D70" s="343"/>
      <c r="E70" s="229">
        <f t="shared" ref="E70:L70" si="32">SUM(E71:E72)</f>
        <v>0</v>
      </c>
      <c r="F70" s="433">
        <f t="shared" si="32"/>
        <v>0</v>
      </c>
      <c r="G70" s="229">
        <f t="shared" si="32"/>
        <v>0</v>
      </c>
      <c r="H70" s="229">
        <f t="shared" si="32"/>
        <v>0</v>
      </c>
      <c r="I70" s="203">
        <f t="shared" si="32"/>
        <v>0</v>
      </c>
      <c r="J70" s="321">
        <f t="shared" si="32"/>
        <v>0</v>
      </c>
      <c r="K70" s="203">
        <f t="shared" si="32"/>
        <v>0</v>
      </c>
      <c r="L70" s="219">
        <f t="shared" si="32"/>
        <v>0</v>
      </c>
      <c r="M70" s="219"/>
      <c r="N70" s="198">
        <f>SUM(N71:N72)</f>
        <v>0</v>
      </c>
      <c r="O70" s="198">
        <f>SUM(O71:O72)</f>
        <v>0</v>
      </c>
      <c r="P70" s="265">
        <f>SUM(P71:P72)</f>
        <v>0</v>
      </c>
      <c r="Q70" s="269">
        <f>SUM(Q71:Q72)</f>
        <v>0</v>
      </c>
      <c r="R70" s="401">
        <f t="shared" ref="R70:X70" si="33">SUM(R71:R72)</f>
        <v>0</v>
      </c>
      <c r="S70" s="411">
        <f t="shared" si="33"/>
        <v>0</v>
      </c>
      <c r="T70" s="269">
        <f t="shared" si="33"/>
        <v>0</v>
      </c>
      <c r="U70" s="269">
        <f t="shared" si="33"/>
        <v>0</v>
      </c>
      <c r="V70" s="269">
        <f t="shared" si="33"/>
        <v>0</v>
      </c>
      <c r="W70" s="269">
        <f t="shared" si="33"/>
        <v>0</v>
      </c>
      <c r="X70" s="269">
        <f t="shared" si="33"/>
        <v>0</v>
      </c>
      <c r="Y70" s="269">
        <f t="shared" ref="Y70:AV70" si="34">SUM(Y71:Y72)</f>
        <v>0</v>
      </c>
      <c r="Z70" s="269">
        <f t="shared" si="34"/>
        <v>0</v>
      </c>
      <c r="AA70" s="269">
        <f t="shared" si="34"/>
        <v>0</v>
      </c>
      <c r="AB70" s="269">
        <f t="shared" si="34"/>
        <v>0</v>
      </c>
      <c r="AC70" s="269">
        <f t="shared" si="34"/>
        <v>0</v>
      </c>
      <c r="AD70" s="401">
        <f t="shared" si="34"/>
        <v>0</v>
      </c>
      <c r="AE70" s="411">
        <f t="shared" si="34"/>
        <v>0</v>
      </c>
      <c r="AF70" s="269">
        <f t="shared" si="34"/>
        <v>0</v>
      </c>
      <c r="AG70" s="269">
        <f t="shared" si="34"/>
        <v>0</v>
      </c>
      <c r="AH70" s="269">
        <f t="shared" si="34"/>
        <v>0</v>
      </c>
      <c r="AI70" s="269">
        <f t="shared" si="34"/>
        <v>0</v>
      </c>
      <c r="AJ70" s="269">
        <f t="shared" si="34"/>
        <v>0</v>
      </c>
      <c r="AK70" s="269">
        <f t="shared" si="34"/>
        <v>0</v>
      </c>
      <c r="AL70" s="269">
        <f t="shared" si="34"/>
        <v>0</v>
      </c>
      <c r="AM70" s="269">
        <f t="shared" si="34"/>
        <v>0</v>
      </c>
      <c r="AN70" s="269">
        <f t="shared" si="34"/>
        <v>0</v>
      </c>
      <c r="AO70" s="269">
        <f t="shared" si="34"/>
        <v>0</v>
      </c>
      <c r="AP70" s="401">
        <f t="shared" si="34"/>
        <v>0</v>
      </c>
      <c r="AQ70" s="411">
        <f t="shared" si="34"/>
        <v>0</v>
      </c>
      <c r="AR70" s="269">
        <f t="shared" si="34"/>
        <v>0</v>
      </c>
      <c r="AS70" s="269">
        <f t="shared" si="34"/>
        <v>0</v>
      </c>
      <c r="AT70" s="269">
        <f t="shared" si="34"/>
        <v>0</v>
      </c>
      <c r="AU70" s="269">
        <f t="shared" si="34"/>
        <v>0</v>
      </c>
      <c r="AV70" s="269">
        <f t="shared" si="34"/>
        <v>0</v>
      </c>
      <c r="AW70" s="441">
        <f t="shared" si="6"/>
        <v>0</v>
      </c>
      <c r="AX70" s="442">
        <f t="shared" si="7"/>
        <v>0</v>
      </c>
      <c r="AY70" s="443">
        <f t="shared" si="2"/>
        <v>0</v>
      </c>
    </row>
    <row r="71" spans="1:51" s="4" customFormat="1" ht="15" customHeight="1" x14ac:dyDescent="0.2">
      <c r="A71" s="337"/>
      <c r="B71" s="467" t="str">
        <f>+B70</f>
        <v>ZK107.K137.Analysis code</v>
      </c>
      <c r="C71" s="338"/>
      <c r="D71" s="338"/>
      <c r="E71" s="249"/>
      <c r="F71" s="370">
        <f t="shared" si="3"/>
        <v>0</v>
      </c>
      <c r="G71" s="249">
        <v>0</v>
      </c>
      <c r="H71" s="572">
        <f t="shared" si="4"/>
        <v>0</v>
      </c>
      <c r="I71" s="231"/>
      <c r="J71" s="370">
        <f t="shared" si="5"/>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6"/>
        <v>0</v>
      </c>
      <c r="AX71" s="442">
        <f t="shared" si="7"/>
        <v>0</v>
      </c>
      <c r="AY71" s="443">
        <f t="shared" si="2"/>
        <v>0</v>
      </c>
    </row>
    <row r="72" spans="1:51" s="4" customFormat="1" ht="15" customHeight="1" thickBot="1" x14ac:dyDescent="0.25">
      <c r="A72" s="169"/>
      <c r="B72" s="461"/>
      <c r="C72" s="274" t="s">
        <v>301</v>
      </c>
      <c r="D72" s="274"/>
      <c r="E72" s="277"/>
      <c r="F72" s="370">
        <f t="shared" si="3"/>
        <v>0</v>
      </c>
      <c r="G72" s="277">
        <v>0</v>
      </c>
      <c r="H72" s="579">
        <f t="shared" si="4"/>
        <v>0</v>
      </c>
      <c r="I72" s="227"/>
      <c r="J72" s="370">
        <f t="shared" si="5"/>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6"/>
        <v>0</v>
      </c>
      <c r="AX72" s="442">
        <f t="shared" si="7"/>
        <v>0</v>
      </c>
      <c r="AY72" s="443">
        <f t="shared" si="2"/>
        <v>0</v>
      </c>
    </row>
    <row r="73" spans="1:51" s="4" customFormat="1" ht="15" customHeight="1" x14ac:dyDescent="0.2">
      <c r="A73" s="196" t="s">
        <v>182</v>
      </c>
      <c r="B73" s="458" t="str">
        <f>+LEFT($E$5,5)&amp;"."&amp;A73&amp;"."&amp;$E$3</f>
        <v>ZK107.K265.Analysis code</v>
      </c>
      <c r="C73" s="343" t="s">
        <v>183</v>
      </c>
      <c r="D73" s="343"/>
      <c r="E73" s="229">
        <f t="shared" ref="E73:L73" si="35">SUM(E74:E79)</f>
        <v>0</v>
      </c>
      <c r="F73" s="433">
        <f t="shared" si="35"/>
        <v>0</v>
      </c>
      <c r="G73" s="229">
        <f t="shared" si="35"/>
        <v>0</v>
      </c>
      <c r="H73" s="229">
        <f t="shared" si="35"/>
        <v>0</v>
      </c>
      <c r="I73" s="203">
        <f t="shared" si="35"/>
        <v>0</v>
      </c>
      <c r="J73" s="321">
        <f t="shared" si="35"/>
        <v>0</v>
      </c>
      <c r="K73" s="203">
        <f t="shared" si="35"/>
        <v>0</v>
      </c>
      <c r="L73" s="219">
        <f t="shared" si="35"/>
        <v>0</v>
      </c>
      <c r="M73" s="219"/>
      <c r="N73" s="198">
        <f>SUM(N74:N79)</f>
        <v>0</v>
      </c>
      <c r="O73" s="198">
        <f>SUM(O74:O79)</f>
        <v>0</v>
      </c>
      <c r="P73" s="265">
        <f>SUM(P74:P79)</f>
        <v>0</v>
      </c>
      <c r="Q73" s="269">
        <f>SUM(Q74:Q79)</f>
        <v>0</v>
      </c>
      <c r="R73" s="401">
        <f t="shared" ref="R73:X73" si="36">SUM(R74:R79)</f>
        <v>0</v>
      </c>
      <c r="S73" s="411">
        <f t="shared" si="36"/>
        <v>0</v>
      </c>
      <c r="T73" s="269">
        <f t="shared" si="36"/>
        <v>0</v>
      </c>
      <c r="U73" s="269">
        <f t="shared" si="36"/>
        <v>0</v>
      </c>
      <c r="V73" s="269">
        <f t="shared" si="36"/>
        <v>0</v>
      </c>
      <c r="W73" s="269">
        <f t="shared" si="36"/>
        <v>0</v>
      </c>
      <c r="X73" s="269">
        <f t="shared" si="36"/>
        <v>0</v>
      </c>
      <c r="Y73" s="269">
        <f t="shared" ref="Y73:AV73" si="37">SUM(Y74:Y79)</f>
        <v>0</v>
      </c>
      <c r="Z73" s="269">
        <f t="shared" si="37"/>
        <v>0</v>
      </c>
      <c r="AA73" s="269">
        <f t="shared" si="37"/>
        <v>0</v>
      </c>
      <c r="AB73" s="269">
        <f t="shared" si="37"/>
        <v>0</v>
      </c>
      <c r="AC73" s="269">
        <f t="shared" si="37"/>
        <v>0</v>
      </c>
      <c r="AD73" s="401">
        <f t="shared" si="37"/>
        <v>0</v>
      </c>
      <c r="AE73" s="411">
        <f t="shared" si="37"/>
        <v>0</v>
      </c>
      <c r="AF73" s="269">
        <f t="shared" si="37"/>
        <v>0</v>
      </c>
      <c r="AG73" s="269">
        <f t="shared" si="37"/>
        <v>0</v>
      </c>
      <c r="AH73" s="269">
        <f t="shared" si="37"/>
        <v>0</v>
      </c>
      <c r="AI73" s="269">
        <f t="shared" si="37"/>
        <v>0</v>
      </c>
      <c r="AJ73" s="269">
        <f t="shared" si="37"/>
        <v>0</v>
      </c>
      <c r="AK73" s="269">
        <f t="shared" si="37"/>
        <v>0</v>
      </c>
      <c r="AL73" s="269">
        <f t="shared" si="37"/>
        <v>0</v>
      </c>
      <c r="AM73" s="269">
        <f t="shared" si="37"/>
        <v>0</v>
      </c>
      <c r="AN73" s="269">
        <f t="shared" si="37"/>
        <v>0</v>
      </c>
      <c r="AO73" s="269">
        <f t="shared" si="37"/>
        <v>0</v>
      </c>
      <c r="AP73" s="401">
        <f t="shared" si="37"/>
        <v>0</v>
      </c>
      <c r="AQ73" s="411">
        <f t="shared" si="37"/>
        <v>0</v>
      </c>
      <c r="AR73" s="269">
        <f t="shared" si="37"/>
        <v>0</v>
      </c>
      <c r="AS73" s="269">
        <f t="shared" si="37"/>
        <v>0</v>
      </c>
      <c r="AT73" s="269"/>
      <c r="AU73" s="269"/>
      <c r="AV73" s="269">
        <f t="shared" si="37"/>
        <v>0</v>
      </c>
      <c r="AW73" s="441">
        <f t="shared" si="6"/>
        <v>0</v>
      </c>
      <c r="AX73" s="442">
        <f t="shared" si="7"/>
        <v>0</v>
      </c>
      <c r="AY73" s="443">
        <f t="shared" si="2"/>
        <v>0</v>
      </c>
    </row>
    <row r="74" spans="1:51" s="4" customFormat="1" ht="15" customHeight="1" x14ac:dyDescent="0.2">
      <c r="A74" s="337"/>
      <c r="B74" s="467"/>
      <c r="C74" s="338"/>
      <c r="D74" s="338"/>
      <c r="E74" s="249"/>
      <c r="F74" s="370">
        <f t="shared" si="3"/>
        <v>0</v>
      </c>
      <c r="G74" s="249">
        <v>0</v>
      </c>
      <c r="H74" s="572">
        <f t="shared" si="4"/>
        <v>0</v>
      </c>
      <c r="I74" s="231"/>
      <c r="J74" s="370">
        <f t="shared" ref="J74:J91" si="38">-I74+K74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6"/>
        <v>0</v>
      </c>
      <c r="AX74" s="442">
        <f t="shared" si="7"/>
        <v>0</v>
      </c>
      <c r="AY74" s="443">
        <f t="shared" si="2"/>
        <v>0</v>
      </c>
    </row>
    <row r="75" spans="1:51" s="4" customFormat="1" ht="15" customHeight="1" x14ac:dyDescent="0.2">
      <c r="A75" s="337"/>
      <c r="B75" s="467"/>
      <c r="C75" s="338"/>
      <c r="D75" s="351"/>
      <c r="E75" s="249"/>
      <c r="F75" s="370">
        <f t="shared" ref="F75:F91" si="39">-E75+G75</f>
        <v>0</v>
      </c>
      <c r="G75" s="249">
        <v>0</v>
      </c>
      <c r="H75" s="572">
        <f t="shared" ref="H75:H91" si="40">SUM(N75:AV75)</f>
        <v>0</v>
      </c>
      <c r="I75" s="231"/>
      <c r="J75" s="370">
        <f t="shared" si="38"/>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39"/>
        <v>0</v>
      </c>
      <c r="G76" s="249">
        <v>0</v>
      </c>
      <c r="H76" s="572">
        <f t="shared" si="40"/>
        <v>0</v>
      </c>
      <c r="I76" s="231"/>
      <c r="J76" s="370">
        <f t="shared" si="38"/>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39"/>
        <v>0</v>
      </c>
      <c r="G77" s="249">
        <v>0</v>
      </c>
      <c r="H77" s="572">
        <f t="shared" si="40"/>
        <v>0</v>
      </c>
      <c r="I77" s="231"/>
      <c r="J77" s="370">
        <f t="shared" si="38"/>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ZK107.K265.Analysis code</v>
      </c>
      <c r="C78" s="338"/>
      <c r="D78" s="351"/>
      <c r="E78" s="249"/>
      <c r="F78" s="370">
        <f t="shared" si="39"/>
        <v>0</v>
      </c>
      <c r="G78" s="249">
        <v>0</v>
      </c>
      <c r="H78" s="572">
        <f t="shared" si="40"/>
        <v>0</v>
      </c>
      <c r="I78" s="231"/>
      <c r="J78" s="370">
        <f t="shared" si="38"/>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39"/>
        <v>0</v>
      </c>
      <c r="G79" s="277">
        <v>0</v>
      </c>
      <c r="H79" s="579">
        <f t="shared" si="40"/>
        <v>0</v>
      </c>
      <c r="I79" s="227"/>
      <c r="J79" s="601">
        <f t="shared" si="38"/>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6"/>
        <v>0</v>
      </c>
      <c r="AX79" s="442">
        <f t="shared" si="7"/>
        <v>0</v>
      </c>
      <c r="AY79" s="443">
        <f t="shared" si="2"/>
        <v>0</v>
      </c>
    </row>
    <row r="80" spans="1:51" s="4" customFormat="1" ht="15" hidden="1" customHeight="1" x14ac:dyDescent="0.2">
      <c r="A80" s="557"/>
      <c r="B80" s="576"/>
      <c r="C80" s="450"/>
      <c r="D80" s="450"/>
      <c r="E80" s="431">
        <f t="shared" ref="E80:L80" si="41">SUM(E81:E82)</f>
        <v>0</v>
      </c>
      <c r="F80" s="595">
        <f t="shared" si="41"/>
        <v>0</v>
      </c>
      <c r="G80" s="431">
        <f t="shared" si="41"/>
        <v>0</v>
      </c>
      <c r="H80" s="431">
        <f t="shared" si="41"/>
        <v>0</v>
      </c>
      <c r="I80" s="555">
        <f t="shared" si="41"/>
        <v>0</v>
      </c>
      <c r="J80" s="594">
        <f t="shared" si="41"/>
        <v>0</v>
      </c>
      <c r="K80" s="555">
        <f t="shared" si="41"/>
        <v>0</v>
      </c>
      <c r="L80" s="596">
        <f t="shared" si="41"/>
        <v>0</v>
      </c>
      <c r="M80" s="596"/>
      <c r="N80" s="431">
        <f>SUM(N81:N82)</f>
        <v>0</v>
      </c>
      <c r="O80" s="431">
        <f>SUM(O81:O82)</f>
        <v>0</v>
      </c>
      <c r="P80" s="481">
        <f>SUM(P81:P82)</f>
        <v>0</v>
      </c>
      <c r="Q80" s="482">
        <f>SUM(Q81:Q82)</f>
        <v>0</v>
      </c>
      <c r="R80" s="483">
        <f t="shared" ref="R80:X80" si="42">SUM(R81:R82)</f>
        <v>0</v>
      </c>
      <c r="S80" s="484">
        <f t="shared" si="42"/>
        <v>0</v>
      </c>
      <c r="T80" s="482">
        <f t="shared" si="42"/>
        <v>0</v>
      </c>
      <c r="U80" s="482">
        <f t="shared" si="42"/>
        <v>0</v>
      </c>
      <c r="V80" s="482">
        <f t="shared" si="42"/>
        <v>0</v>
      </c>
      <c r="W80" s="482">
        <f t="shared" si="42"/>
        <v>0</v>
      </c>
      <c r="X80" s="482">
        <f t="shared" si="42"/>
        <v>0</v>
      </c>
      <c r="Y80" s="482">
        <f>SUM(Y81:Y82)</f>
        <v>0</v>
      </c>
      <c r="Z80" s="482">
        <f>SUM(Z81:Z82)</f>
        <v>0</v>
      </c>
      <c r="AA80" s="482">
        <f>SUM(AA81:AA82)</f>
        <v>0</v>
      </c>
      <c r="AB80" s="482">
        <f>SUM(AB81:AB82)</f>
        <v>0</v>
      </c>
      <c r="AC80" s="482">
        <f>SUM(AC81:AC82)</f>
        <v>0</v>
      </c>
      <c r="AD80" s="483"/>
      <c r="AE80" s="484"/>
      <c r="AF80" s="482"/>
      <c r="AG80" s="482"/>
      <c r="AH80" s="482"/>
      <c r="AI80" s="482"/>
      <c r="AJ80" s="482"/>
      <c r="AK80" s="482"/>
      <c r="AL80" s="482"/>
      <c r="AM80" s="482"/>
      <c r="AN80" s="482"/>
      <c r="AO80" s="482"/>
      <c r="AP80" s="483"/>
      <c r="AQ80" s="484"/>
      <c r="AR80" s="482"/>
      <c r="AS80" s="482"/>
      <c r="AT80" s="482"/>
      <c r="AU80" s="482"/>
      <c r="AV80" s="482">
        <f>SUM(AV81:AV82)</f>
        <v>0</v>
      </c>
      <c r="AW80" s="441">
        <f t="shared" si="6"/>
        <v>0</v>
      </c>
      <c r="AX80" s="442">
        <f t="shared" si="7"/>
        <v>0</v>
      </c>
      <c r="AY80" s="443">
        <f t="shared" si="2"/>
        <v>0</v>
      </c>
    </row>
    <row r="81" spans="1:51" s="4" customFormat="1" ht="15" hidden="1" customHeight="1" x14ac:dyDescent="0.2">
      <c r="A81" s="150"/>
      <c r="B81" s="459"/>
      <c r="C81" s="273"/>
      <c r="D81" s="273"/>
      <c r="E81" s="249"/>
      <c r="F81" s="552">
        <f t="shared" si="39"/>
        <v>0</v>
      </c>
      <c r="G81" s="249">
        <v>0</v>
      </c>
      <c r="H81" s="220">
        <f t="shared" si="40"/>
        <v>0</v>
      </c>
      <c r="I81" s="231"/>
      <c r="J81" s="552">
        <f t="shared" si="38"/>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6"/>
        <v>0</v>
      </c>
      <c r="AX81" s="442">
        <f t="shared" si="7"/>
        <v>0</v>
      </c>
      <c r="AY81" s="443">
        <f t="shared" si="2"/>
        <v>0</v>
      </c>
    </row>
    <row r="82" spans="1:51" s="4" customFormat="1" ht="15" hidden="1" customHeight="1" thickBot="1" x14ac:dyDescent="0.25">
      <c r="A82" s="169"/>
      <c r="B82" s="461"/>
      <c r="C82" s="274"/>
      <c r="D82" s="274"/>
      <c r="E82" s="277"/>
      <c r="F82" s="552">
        <f t="shared" si="39"/>
        <v>0</v>
      </c>
      <c r="G82" s="277">
        <v>0</v>
      </c>
      <c r="H82" s="226">
        <f t="shared" si="40"/>
        <v>0</v>
      </c>
      <c r="I82" s="227"/>
      <c r="J82" s="552">
        <f t="shared" si="38"/>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6"/>
        <v>0</v>
      </c>
      <c r="AX82" s="442">
        <f t="shared" si="7"/>
        <v>0</v>
      </c>
      <c r="AY82" s="443">
        <f t="shared" si="2"/>
        <v>0</v>
      </c>
    </row>
    <row r="83" spans="1:51" s="4" customFormat="1" ht="15" hidden="1" customHeight="1" x14ac:dyDescent="0.2">
      <c r="A83" s="557"/>
      <c r="B83" s="576"/>
      <c r="C83" s="450"/>
      <c r="D83" s="450"/>
      <c r="E83" s="431">
        <f t="shared" ref="E83:L83" si="43">SUM(E84:E85)</f>
        <v>0</v>
      </c>
      <c r="F83" s="574">
        <f t="shared" si="43"/>
        <v>0</v>
      </c>
      <c r="G83" s="431">
        <f t="shared" si="43"/>
        <v>0</v>
      </c>
      <c r="H83" s="431">
        <f t="shared" si="43"/>
        <v>0</v>
      </c>
      <c r="I83" s="550">
        <f t="shared" si="43"/>
        <v>0</v>
      </c>
      <c r="J83" s="549">
        <f t="shared" si="43"/>
        <v>0</v>
      </c>
      <c r="K83" s="550">
        <f t="shared" si="43"/>
        <v>0</v>
      </c>
      <c r="L83" s="551">
        <f t="shared" si="43"/>
        <v>0</v>
      </c>
      <c r="M83" s="551"/>
      <c r="N83" s="480">
        <f>SUM(N84:N85)</f>
        <v>0</v>
      </c>
      <c r="O83" s="480">
        <f>SUM(O84:O85)</f>
        <v>0</v>
      </c>
      <c r="P83" s="481">
        <f>SUM(P84:P85)</f>
        <v>0</v>
      </c>
      <c r="Q83" s="482">
        <f>SUM(Q84:Q85)</f>
        <v>0</v>
      </c>
      <c r="R83" s="483">
        <f t="shared" ref="R83:X83" si="44">SUM(R84:R85)</f>
        <v>0</v>
      </c>
      <c r="S83" s="484">
        <f t="shared" si="44"/>
        <v>0</v>
      </c>
      <c r="T83" s="482">
        <f t="shared" si="44"/>
        <v>0</v>
      </c>
      <c r="U83" s="482">
        <f t="shared" si="44"/>
        <v>0</v>
      </c>
      <c r="V83" s="482">
        <f t="shared" si="44"/>
        <v>0</v>
      </c>
      <c r="W83" s="482">
        <f t="shared" si="44"/>
        <v>0</v>
      </c>
      <c r="X83" s="482">
        <f t="shared" si="44"/>
        <v>0</v>
      </c>
      <c r="Y83" s="482">
        <f>SUM(Y84:Y85)</f>
        <v>0</v>
      </c>
      <c r="Z83" s="482">
        <f>SUM(Z84:Z85)</f>
        <v>0</v>
      </c>
      <c r="AA83" s="482">
        <f>SUM(AA84:AA85)</f>
        <v>0</v>
      </c>
      <c r="AB83" s="482">
        <f>SUM(AB84:AB85)</f>
        <v>0</v>
      </c>
      <c r="AC83" s="482">
        <f>SUM(AC84:AC85)</f>
        <v>0</v>
      </c>
      <c r="AD83" s="483"/>
      <c r="AE83" s="484"/>
      <c r="AF83" s="482"/>
      <c r="AG83" s="482"/>
      <c r="AH83" s="482"/>
      <c r="AI83" s="482"/>
      <c r="AJ83" s="482"/>
      <c r="AK83" s="482"/>
      <c r="AL83" s="482"/>
      <c r="AM83" s="482"/>
      <c r="AN83" s="482"/>
      <c r="AO83" s="482"/>
      <c r="AP83" s="483"/>
      <c r="AQ83" s="484"/>
      <c r="AR83" s="482"/>
      <c r="AS83" s="482"/>
      <c r="AT83" s="482"/>
      <c r="AU83" s="482"/>
      <c r="AV83" s="482">
        <f>SUM(AV84:AV85)</f>
        <v>0</v>
      </c>
      <c r="AW83" s="441">
        <f t="shared" si="6"/>
        <v>0</v>
      </c>
      <c r="AX83" s="442">
        <f t="shared" si="7"/>
        <v>0</v>
      </c>
      <c r="AY83" s="443">
        <f t="shared" si="2"/>
        <v>0</v>
      </c>
    </row>
    <row r="84" spans="1:51" s="4" customFormat="1" ht="15" hidden="1" customHeight="1" x14ac:dyDescent="0.2">
      <c r="A84" s="150"/>
      <c r="B84" s="459"/>
      <c r="C84" s="273"/>
      <c r="D84" s="273"/>
      <c r="E84" s="249"/>
      <c r="F84" s="552">
        <f t="shared" si="39"/>
        <v>0</v>
      </c>
      <c r="G84" s="249">
        <v>0</v>
      </c>
      <c r="H84" s="220">
        <f t="shared" si="40"/>
        <v>0</v>
      </c>
      <c r="I84" s="231"/>
      <c r="J84" s="552">
        <f t="shared" si="38"/>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6"/>
        <v>0</v>
      </c>
      <c r="AX84" s="442">
        <f t="shared" si="7"/>
        <v>0</v>
      </c>
      <c r="AY84" s="443">
        <f t="shared" si="2"/>
        <v>0</v>
      </c>
    </row>
    <row r="85" spans="1:51" s="4" customFormat="1" ht="15" hidden="1" customHeight="1" thickBot="1" x14ac:dyDescent="0.25">
      <c r="A85" s="169"/>
      <c r="B85" s="461"/>
      <c r="C85" s="274"/>
      <c r="D85" s="274"/>
      <c r="E85" s="277"/>
      <c r="F85" s="552">
        <f t="shared" si="39"/>
        <v>0</v>
      </c>
      <c r="G85" s="277">
        <v>0</v>
      </c>
      <c r="H85" s="226">
        <f t="shared" si="40"/>
        <v>0</v>
      </c>
      <c r="I85" s="227"/>
      <c r="J85" s="552">
        <f t="shared" si="38"/>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6"/>
        <v>0</v>
      </c>
      <c r="AX85" s="442">
        <f t="shared" si="7"/>
        <v>0</v>
      </c>
      <c r="AY85" s="443">
        <f t="shared" si="2"/>
        <v>0</v>
      </c>
    </row>
    <row r="86" spans="1:51" s="4" customFormat="1" ht="15" hidden="1" customHeight="1" x14ac:dyDescent="0.2">
      <c r="A86" s="557"/>
      <c r="B86" s="576"/>
      <c r="C86" s="450"/>
      <c r="D86" s="450"/>
      <c r="E86" s="431">
        <f t="shared" ref="E86:L86" si="45">SUM(E87:E88)</f>
        <v>0</v>
      </c>
      <c r="F86" s="574">
        <f t="shared" si="45"/>
        <v>0</v>
      </c>
      <c r="G86" s="431">
        <f t="shared" si="45"/>
        <v>0</v>
      </c>
      <c r="H86" s="431">
        <f t="shared" si="45"/>
        <v>0</v>
      </c>
      <c r="I86" s="550">
        <f t="shared" si="45"/>
        <v>0</v>
      </c>
      <c r="J86" s="549">
        <f t="shared" si="45"/>
        <v>0</v>
      </c>
      <c r="K86" s="550">
        <f t="shared" si="45"/>
        <v>0</v>
      </c>
      <c r="L86" s="551">
        <f t="shared" si="45"/>
        <v>0</v>
      </c>
      <c r="M86" s="551"/>
      <c r="N86" s="480">
        <f>SUM(N87:N88)</f>
        <v>0</v>
      </c>
      <c r="O86" s="480">
        <f>SUM(O87:O88)</f>
        <v>0</v>
      </c>
      <c r="P86" s="481">
        <f>SUM(P87:P88)</f>
        <v>0</v>
      </c>
      <c r="Q86" s="482">
        <f>SUM(Q87:Q88)</f>
        <v>0</v>
      </c>
      <c r="R86" s="483">
        <f t="shared" ref="R86:X86" si="46">SUM(R87:R88)</f>
        <v>0</v>
      </c>
      <c r="S86" s="484">
        <f t="shared" si="46"/>
        <v>0</v>
      </c>
      <c r="T86" s="482">
        <f t="shared" si="46"/>
        <v>0</v>
      </c>
      <c r="U86" s="482">
        <f t="shared" si="46"/>
        <v>0</v>
      </c>
      <c r="V86" s="482">
        <f t="shared" si="46"/>
        <v>0</v>
      </c>
      <c r="W86" s="482">
        <f t="shared" si="46"/>
        <v>0</v>
      </c>
      <c r="X86" s="482">
        <f t="shared" si="46"/>
        <v>0</v>
      </c>
      <c r="Y86" s="482">
        <f>SUM(Y87:Y88)</f>
        <v>0</v>
      </c>
      <c r="Z86" s="482">
        <f>SUM(Z87:Z88)</f>
        <v>0</v>
      </c>
      <c r="AA86" s="482">
        <f>SUM(AA87:AA88)</f>
        <v>0</v>
      </c>
      <c r="AB86" s="482">
        <f>SUM(AB87:AB88)</f>
        <v>0</v>
      </c>
      <c r="AC86" s="482">
        <f>SUM(AC87:AC88)</f>
        <v>0</v>
      </c>
      <c r="AD86" s="483"/>
      <c r="AE86" s="484"/>
      <c r="AF86" s="482"/>
      <c r="AG86" s="482"/>
      <c r="AH86" s="482"/>
      <c r="AI86" s="482"/>
      <c r="AJ86" s="482"/>
      <c r="AK86" s="482"/>
      <c r="AL86" s="482"/>
      <c r="AM86" s="482"/>
      <c r="AN86" s="482"/>
      <c r="AO86" s="482"/>
      <c r="AP86" s="483"/>
      <c r="AQ86" s="484"/>
      <c r="AR86" s="482"/>
      <c r="AS86" s="482"/>
      <c r="AT86" s="482"/>
      <c r="AU86" s="482"/>
      <c r="AV86" s="482">
        <f>SUM(AV87:AV88)</f>
        <v>0</v>
      </c>
      <c r="AW86" s="441">
        <f t="shared" si="6"/>
        <v>0</v>
      </c>
      <c r="AX86" s="442">
        <f t="shared" si="7"/>
        <v>0</v>
      </c>
      <c r="AY86" s="443">
        <f t="shared" ref="AY86:AY93" si="47">+G86-AX86</f>
        <v>0</v>
      </c>
    </row>
    <row r="87" spans="1:51" s="4" customFormat="1" ht="15" hidden="1" customHeight="1" x14ac:dyDescent="0.2">
      <c r="A87" s="150"/>
      <c r="B87" s="459"/>
      <c r="C87" s="273"/>
      <c r="D87" s="273"/>
      <c r="E87" s="249"/>
      <c r="F87" s="552">
        <f t="shared" si="39"/>
        <v>0</v>
      </c>
      <c r="G87" s="249">
        <v>0</v>
      </c>
      <c r="H87" s="220">
        <f t="shared" si="40"/>
        <v>0</v>
      </c>
      <c r="I87" s="231"/>
      <c r="J87" s="552">
        <f t="shared" si="38"/>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6"/>
        <v>0</v>
      </c>
      <c r="AX87" s="442">
        <f t="shared" si="7"/>
        <v>0</v>
      </c>
      <c r="AY87" s="443">
        <f t="shared" si="47"/>
        <v>0</v>
      </c>
    </row>
    <row r="88" spans="1:51" s="4" customFormat="1" ht="15" hidden="1" customHeight="1" thickBot="1" x14ac:dyDescent="0.25">
      <c r="A88" s="170"/>
      <c r="B88" s="460"/>
      <c r="C88" s="274"/>
      <c r="D88" s="274"/>
      <c r="E88" s="277"/>
      <c r="F88" s="552">
        <f t="shared" si="39"/>
        <v>0</v>
      </c>
      <c r="G88" s="277">
        <v>0</v>
      </c>
      <c r="H88" s="226">
        <f t="shared" si="40"/>
        <v>0</v>
      </c>
      <c r="I88" s="227"/>
      <c r="J88" s="552">
        <f t="shared" si="38"/>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48">SUM(P88:AV88)</f>
        <v>0</v>
      </c>
      <c r="AX88" s="442">
        <f t="shared" ref="AX88:AX93" si="49">+AW88+N88</f>
        <v>0</v>
      </c>
      <c r="AY88" s="443">
        <f t="shared" si="47"/>
        <v>0</v>
      </c>
    </row>
    <row r="89" spans="1:51" s="4" customFormat="1" ht="15" hidden="1" customHeight="1" x14ac:dyDescent="0.2">
      <c r="A89" s="558"/>
      <c r="B89" s="577"/>
      <c r="C89" s="578"/>
      <c r="D89" s="453"/>
      <c r="E89" s="431">
        <f t="shared" ref="E89:L89" si="50">SUM(E90:E91)</f>
        <v>0</v>
      </c>
      <c r="F89" s="574">
        <f t="shared" si="50"/>
        <v>0</v>
      </c>
      <c r="G89" s="431">
        <f t="shared" si="50"/>
        <v>0</v>
      </c>
      <c r="H89" s="431">
        <f t="shared" si="50"/>
        <v>0</v>
      </c>
      <c r="I89" s="550">
        <f t="shared" si="50"/>
        <v>0</v>
      </c>
      <c r="J89" s="549">
        <f t="shared" si="50"/>
        <v>0</v>
      </c>
      <c r="K89" s="550">
        <f t="shared" si="50"/>
        <v>0</v>
      </c>
      <c r="L89" s="551">
        <f t="shared" si="50"/>
        <v>0</v>
      </c>
      <c r="M89" s="551"/>
      <c r="N89" s="480">
        <f>SUM(N90:N91)</f>
        <v>0</v>
      </c>
      <c r="O89" s="480">
        <f>SUM(O90:O91)</f>
        <v>0</v>
      </c>
      <c r="P89" s="481">
        <f>SUM(P90:P91)</f>
        <v>0</v>
      </c>
      <c r="Q89" s="482">
        <f>SUM(Q90:Q91)</f>
        <v>0</v>
      </c>
      <c r="R89" s="483">
        <f t="shared" ref="R89:X89" si="51">SUM(R90:R91)</f>
        <v>0</v>
      </c>
      <c r="S89" s="484">
        <f t="shared" si="51"/>
        <v>0</v>
      </c>
      <c r="T89" s="482">
        <f t="shared" si="51"/>
        <v>0</v>
      </c>
      <c r="U89" s="482">
        <f t="shared" si="51"/>
        <v>0</v>
      </c>
      <c r="V89" s="482">
        <f t="shared" si="51"/>
        <v>0</v>
      </c>
      <c r="W89" s="482">
        <f t="shared" si="51"/>
        <v>0</v>
      </c>
      <c r="X89" s="482">
        <f t="shared" si="51"/>
        <v>0</v>
      </c>
      <c r="Y89" s="482">
        <f>SUM(Y90:Y91)</f>
        <v>0</v>
      </c>
      <c r="Z89" s="482">
        <f>SUM(Z90:Z91)</f>
        <v>0</v>
      </c>
      <c r="AA89" s="482">
        <f>SUM(AA90:AA91)</f>
        <v>0</v>
      </c>
      <c r="AB89" s="482">
        <f>SUM(AB90:AB91)</f>
        <v>0</v>
      </c>
      <c r="AC89" s="482">
        <f>SUM(AC90:AC91)</f>
        <v>0</v>
      </c>
      <c r="AD89" s="483"/>
      <c r="AE89" s="484"/>
      <c r="AF89" s="482"/>
      <c r="AG89" s="482"/>
      <c r="AH89" s="482"/>
      <c r="AI89" s="482"/>
      <c r="AJ89" s="482"/>
      <c r="AK89" s="482"/>
      <c r="AL89" s="482"/>
      <c r="AM89" s="482"/>
      <c r="AN89" s="482"/>
      <c r="AO89" s="482"/>
      <c r="AP89" s="483"/>
      <c r="AQ89" s="484"/>
      <c r="AR89" s="482"/>
      <c r="AS89" s="482"/>
      <c r="AT89" s="482"/>
      <c r="AU89" s="482"/>
      <c r="AV89" s="482">
        <f>SUM(AV90:AV91)</f>
        <v>0</v>
      </c>
      <c r="AW89" s="441">
        <f t="shared" si="48"/>
        <v>0</v>
      </c>
      <c r="AX89" s="442">
        <f t="shared" si="49"/>
        <v>0</v>
      </c>
      <c r="AY89" s="443">
        <f t="shared" si="47"/>
        <v>0</v>
      </c>
    </row>
    <row r="90" spans="1:51" s="4" customFormat="1" ht="15" hidden="1" customHeight="1" x14ac:dyDescent="0.2">
      <c r="A90" s="174"/>
      <c r="B90" s="465"/>
      <c r="C90" s="275"/>
      <c r="D90" s="275"/>
      <c r="E90" s="249"/>
      <c r="F90" s="552">
        <f t="shared" si="39"/>
        <v>0</v>
      </c>
      <c r="G90" s="249">
        <v>0</v>
      </c>
      <c r="H90" s="220">
        <f t="shared" si="40"/>
        <v>0</v>
      </c>
      <c r="I90" s="233"/>
      <c r="J90" s="552">
        <f t="shared" si="38"/>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48"/>
        <v>0</v>
      </c>
      <c r="AX90" s="442">
        <f t="shared" si="49"/>
        <v>0</v>
      </c>
      <c r="AY90" s="443">
        <f t="shared" si="47"/>
        <v>0</v>
      </c>
    </row>
    <row r="91" spans="1:51" s="4" customFormat="1" ht="15" hidden="1" customHeight="1" thickBot="1" x14ac:dyDescent="0.25">
      <c r="A91" s="179"/>
      <c r="B91" s="460"/>
      <c r="C91" s="276"/>
      <c r="D91" s="276"/>
      <c r="E91" s="277"/>
      <c r="F91" s="560">
        <f t="shared" si="39"/>
        <v>0</v>
      </c>
      <c r="G91" s="277">
        <v>0</v>
      </c>
      <c r="H91" s="226">
        <f t="shared" si="40"/>
        <v>0</v>
      </c>
      <c r="I91" s="227"/>
      <c r="J91" s="586">
        <f t="shared" si="38"/>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48"/>
        <v>0</v>
      </c>
      <c r="AX91" s="442">
        <f t="shared" si="49"/>
        <v>0</v>
      </c>
      <c r="AY91" s="443">
        <f t="shared" si="47"/>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48"/>
        <v>0</v>
      </c>
      <c r="AX92" s="442">
        <f t="shared" si="49"/>
        <v>0</v>
      </c>
      <c r="AY92" s="443">
        <f t="shared" si="47"/>
        <v>0</v>
      </c>
    </row>
    <row r="93" spans="1:51" s="565" customFormat="1" ht="22.5" customHeight="1" thickBot="1" x14ac:dyDescent="0.3">
      <c r="A93" s="175"/>
      <c r="B93" s="175"/>
      <c r="C93" s="176"/>
      <c r="D93" s="17"/>
      <c r="E93" s="240">
        <f t="shared" ref="E93:L93" si="52">SUM(E8,E26,E30,E42,E47,E54,E64,E70,E73,E80,E83,E86,E89)</f>
        <v>0</v>
      </c>
      <c r="F93" s="328">
        <f t="shared" si="52"/>
        <v>0</v>
      </c>
      <c r="G93" s="240">
        <f t="shared" si="52"/>
        <v>0</v>
      </c>
      <c r="H93" s="240">
        <f t="shared" si="52"/>
        <v>0</v>
      </c>
      <c r="I93" s="241">
        <f t="shared" si="52"/>
        <v>0</v>
      </c>
      <c r="J93" s="328">
        <f t="shared" si="52"/>
        <v>0</v>
      </c>
      <c r="K93" s="241">
        <f t="shared" si="52"/>
        <v>0</v>
      </c>
      <c r="L93" s="241">
        <f t="shared" si="52"/>
        <v>0</v>
      </c>
      <c r="M93" s="241"/>
      <c r="N93" s="240">
        <f>SUM(N8,N26,N30,N42,N47,N54,N64,N70,N73,N80,N83,N86,N89)</f>
        <v>0</v>
      </c>
      <c r="O93" s="240">
        <f>+IFERROR(VLOOKUP(B92,Sheet1!B:D,3,FALSE)+VLOOKUP(B92,Sheet1!B:E,4,FALSE),0)</f>
        <v>0</v>
      </c>
      <c r="P93" s="240">
        <f t="shared" ref="P93:AC93" si="53">SUM(P8,P26,P30,P42,P47,P54,P64,P70,P73,P80,P83,P86,P89)</f>
        <v>0</v>
      </c>
      <c r="Q93" s="240">
        <f t="shared" si="53"/>
        <v>0</v>
      </c>
      <c r="R93" s="405">
        <f t="shared" si="53"/>
        <v>0</v>
      </c>
      <c r="S93" s="397">
        <f t="shared" si="53"/>
        <v>0</v>
      </c>
      <c r="T93" s="240">
        <f t="shared" si="53"/>
        <v>0</v>
      </c>
      <c r="U93" s="240">
        <f t="shared" si="53"/>
        <v>0</v>
      </c>
      <c r="V93" s="240">
        <f t="shared" si="53"/>
        <v>0</v>
      </c>
      <c r="W93" s="240">
        <f t="shared" si="53"/>
        <v>0</v>
      </c>
      <c r="X93" s="240">
        <f t="shared" si="53"/>
        <v>0</v>
      </c>
      <c r="Y93" s="240">
        <f t="shared" si="53"/>
        <v>0</v>
      </c>
      <c r="Z93" s="240">
        <f t="shared" si="53"/>
        <v>0</v>
      </c>
      <c r="AA93" s="240">
        <f t="shared" si="53"/>
        <v>0</v>
      </c>
      <c r="AB93" s="240">
        <f t="shared" si="53"/>
        <v>0</v>
      </c>
      <c r="AC93" s="240">
        <f t="shared" si="53"/>
        <v>0</v>
      </c>
      <c r="AD93" s="405"/>
      <c r="AE93" s="397"/>
      <c r="AF93" s="240"/>
      <c r="AG93" s="240"/>
      <c r="AH93" s="240"/>
      <c r="AI93" s="240"/>
      <c r="AJ93" s="240"/>
      <c r="AK93" s="240"/>
      <c r="AL93" s="240"/>
      <c r="AM93" s="240"/>
      <c r="AN93" s="240"/>
      <c r="AO93" s="240"/>
      <c r="AP93" s="405"/>
      <c r="AQ93" s="397"/>
      <c r="AR93" s="240"/>
      <c r="AS93" s="240"/>
      <c r="AT93" s="240"/>
      <c r="AU93" s="240"/>
      <c r="AV93" s="240">
        <f>SUM(AV8,AV26,AV30,AV42,AV47,AV54,AV64,AV70,AV73,AV80,AV83,AV86,AV89)</f>
        <v>0</v>
      </c>
      <c r="AW93" s="240">
        <f t="shared" si="48"/>
        <v>0</v>
      </c>
      <c r="AX93" s="240">
        <f t="shared" si="49"/>
        <v>0</v>
      </c>
      <c r="AY93" s="445">
        <f t="shared" si="47"/>
        <v>0</v>
      </c>
    </row>
    <row r="94" spans="1:51" hidden="1" x14ac:dyDescent="0.25">
      <c r="A94" s="447"/>
      <c r="B94" s="447"/>
      <c r="C94" s="447"/>
      <c r="D94" s="447"/>
      <c r="E94" s="853"/>
      <c r="F94" s="853"/>
      <c r="G94" s="853"/>
      <c r="H94" s="853"/>
      <c r="I94" s="854"/>
      <c r="J94" s="855"/>
      <c r="K94" s="855"/>
      <c r="L94" s="855"/>
      <c r="M94" s="856"/>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4">+N93*0.2</f>
        <v>0</v>
      </c>
      <c r="O97" s="490">
        <f>+O93*0.2</f>
        <v>0</v>
      </c>
      <c r="P97" s="490">
        <f t="shared" si="54"/>
        <v>0</v>
      </c>
      <c r="Q97" s="490">
        <f t="shared" si="54"/>
        <v>0</v>
      </c>
      <c r="R97" s="490">
        <f t="shared" si="54"/>
        <v>0</v>
      </c>
      <c r="S97" s="490">
        <f t="shared" si="54"/>
        <v>0</v>
      </c>
      <c r="T97" s="490">
        <f t="shared" si="54"/>
        <v>0</v>
      </c>
      <c r="U97" s="490">
        <f t="shared" si="54"/>
        <v>0</v>
      </c>
      <c r="V97" s="490">
        <f t="shared" si="54"/>
        <v>0</v>
      </c>
      <c r="W97" s="490">
        <f t="shared" si="54"/>
        <v>0</v>
      </c>
      <c r="X97" s="490">
        <f t="shared" si="54"/>
        <v>0</v>
      </c>
      <c r="Y97" s="490">
        <f t="shared" si="54"/>
        <v>0</v>
      </c>
      <c r="Z97" s="490">
        <f t="shared" si="54"/>
        <v>0</v>
      </c>
      <c r="AA97" s="490">
        <f t="shared" si="54"/>
        <v>0</v>
      </c>
      <c r="AB97" s="490">
        <f t="shared" si="54"/>
        <v>0</v>
      </c>
      <c r="AC97" s="490">
        <f t="shared" si="54"/>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55">SUM(N93:N97)</f>
        <v>0</v>
      </c>
      <c r="O98" s="490">
        <f>SUM(O93:O97)</f>
        <v>0</v>
      </c>
      <c r="P98" s="490">
        <f t="shared" si="55"/>
        <v>0</v>
      </c>
      <c r="Q98" s="490">
        <f t="shared" si="55"/>
        <v>0</v>
      </c>
      <c r="R98" s="490">
        <f t="shared" si="55"/>
        <v>0</v>
      </c>
      <c r="S98" s="490">
        <f t="shared" si="55"/>
        <v>0</v>
      </c>
      <c r="T98" s="490">
        <f t="shared" si="55"/>
        <v>0</v>
      </c>
      <c r="U98" s="490">
        <f t="shared" si="55"/>
        <v>0</v>
      </c>
      <c r="V98" s="490">
        <f t="shared" si="55"/>
        <v>0</v>
      </c>
      <c r="W98" s="490">
        <f t="shared" si="55"/>
        <v>0</v>
      </c>
      <c r="X98" s="490">
        <f t="shared" si="55"/>
        <v>0</v>
      </c>
      <c r="Y98" s="490">
        <f t="shared" si="55"/>
        <v>0</v>
      </c>
      <c r="Z98" s="490">
        <f t="shared" si="55"/>
        <v>0</v>
      </c>
      <c r="AA98" s="490">
        <f t="shared" si="55"/>
        <v>0</v>
      </c>
      <c r="AB98" s="490">
        <f t="shared" si="55"/>
        <v>0</v>
      </c>
      <c r="AC98" s="490">
        <f t="shared" si="55"/>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Trent Falls to Spurn Point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5" t="str">
        <f>IF(G64&gt;E64,"Budget Revisions add cost.",":)")</f>
        <v>:)</v>
      </c>
      <c r="I3" s="875"/>
      <c r="J3" s="875"/>
      <c r="K3" s="875"/>
      <c r="L3" s="875"/>
      <c r="M3" s="876"/>
      <c r="N3" s="223"/>
      <c r="O3" s="223"/>
      <c r="P3" s="883"/>
      <c r="Q3" s="884"/>
      <c r="R3" s="884"/>
      <c r="S3" s="884"/>
      <c r="T3" s="884"/>
      <c r="U3" s="884"/>
      <c r="V3" s="884"/>
      <c r="W3" s="884"/>
      <c r="X3" s="884"/>
      <c r="Y3" s="884"/>
      <c r="Z3" s="884"/>
      <c r="AA3" s="884"/>
      <c r="AB3" s="884"/>
      <c r="AC3" s="884"/>
      <c r="AD3" s="884"/>
      <c r="AE3" s="884"/>
      <c r="AF3" s="884"/>
      <c r="AG3" s="884"/>
      <c r="AH3" s="884"/>
      <c r="AI3" s="884"/>
      <c r="AJ3" s="884"/>
      <c r="AK3" s="884"/>
      <c r="AL3" s="884"/>
      <c r="AM3" s="884"/>
      <c r="AN3" s="884"/>
      <c r="AO3" s="884"/>
      <c r="AP3" s="884"/>
      <c r="AQ3" s="884"/>
      <c r="AR3" s="884"/>
      <c r="AS3" s="884"/>
      <c r="AT3" s="884"/>
      <c r="AU3" s="884"/>
      <c r="AV3" s="884"/>
    </row>
    <row r="4" spans="1:52" x14ac:dyDescent="0.25">
      <c r="A4" s="8"/>
      <c r="B4" s="8"/>
      <c r="C4" s="9"/>
      <c r="D4" s="9"/>
      <c r="E4" s="147"/>
      <c r="F4" s="212"/>
      <c r="G4" s="212"/>
      <c r="H4" s="875" t="str">
        <f>IF(AY64&lt;0,"Actual plus expected cost is more than forecast",":)")</f>
        <v>:)</v>
      </c>
      <c r="I4" s="875"/>
      <c r="J4" s="875"/>
      <c r="K4" s="875"/>
      <c r="L4" s="875"/>
      <c r="M4" s="876"/>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5" t="s">
        <v>9</v>
      </c>
      <c r="Q5" s="886"/>
      <c r="R5" s="886"/>
      <c r="S5" s="886"/>
      <c r="T5" s="886"/>
      <c r="U5" s="886"/>
      <c r="V5" s="886"/>
      <c r="W5" s="886"/>
      <c r="X5" s="886"/>
      <c r="Y5" s="886"/>
      <c r="Z5" s="886"/>
      <c r="AA5" s="886"/>
      <c r="AB5" s="886"/>
      <c r="AC5" s="886"/>
      <c r="AD5" s="886"/>
      <c r="AE5" s="886"/>
      <c r="AF5" s="886"/>
      <c r="AG5" s="886"/>
      <c r="AH5" s="886"/>
      <c r="AI5" s="886"/>
      <c r="AJ5" s="886"/>
      <c r="AK5" s="886"/>
      <c r="AL5" s="886"/>
      <c r="AM5" s="886"/>
      <c r="AN5" s="886"/>
      <c r="AO5" s="886"/>
      <c r="AP5" s="886"/>
      <c r="AQ5" s="886"/>
      <c r="AR5" s="886"/>
      <c r="AS5" s="886"/>
      <c r="AT5" s="886"/>
      <c r="AU5" s="886"/>
      <c r="AV5" s="886"/>
    </row>
    <row r="6" spans="1:52" x14ac:dyDescent="0.25">
      <c r="A6" s="8"/>
      <c r="B6" s="8"/>
      <c r="C6" s="8"/>
      <c r="D6" s="8"/>
      <c r="E6" s="877" t="s">
        <v>21</v>
      </c>
      <c r="F6" s="878"/>
      <c r="G6" s="878"/>
      <c r="H6" s="879"/>
      <c r="I6" s="880" t="s">
        <v>22</v>
      </c>
      <c r="J6" s="881"/>
      <c r="K6" s="881"/>
      <c r="L6" s="881"/>
      <c r="M6" s="882"/>
      <c r="N6" s="223"/>
      <c r="O6" s="223"/>
      <c r="P6" s="887" t="s">
        <v>56</v>
      </c>
      <c r="Q6" s="888"/>
      <c r="R6" s="888"/>
      <c r="S6" s="888"/>
      <c r="T6" s="888"/>
      <c r="U6" s="888"/>
      <c r="V6" s="888"/>
      <c r="W6" s="888"/>
      <c r="X6" s="888"/>
      <c r="Y6" s="888"/>
      <c r="Z6" s="888"/>
      <c r="AA6" s="888"/>
      <c r="AB6" s="888"/>
      <c r="AC6" s="888"/>
      <c r="AD6" s="888"/>
      <c r="AE6" s="888" t="s">
        <v>57</v>
      </c>
      <c r="AF6" s="888"/>
      <c r="AG6" s="888"/>
      <c r="AH6" s="888"/>
      <c r="AI6" s="888"/>
      <c r="AJ6" s="888"/>
      <c r="AK6" s="888"/>
      <c r="AL6" s="888"/>
      <c r="AM6" s="888"/>
      <c r="AN6" s="888"/>
      <c r="AO6" s="888"/>
      <c r="AP6" s="888"/>
      <c r="AQ6" s="888" t="s">
        <v>266</v>
      </c>
      <c r="AR6" s="888"/>
      <c r="AS6" s="888"/>
      <c r="AT6" s="888"/>
      <c r="AU6" s="888"/>
      <c r="AV6" s="88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ZK108.K162.Analysis code</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SUM(AD9:AD22)</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6" si="3">+G8-AX8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262"/>
      <c r="D10" s="373"/>
      <c r="E10" s="256"/>
      <c r="F10" s="370">
        <f t="shared" ref="F10:F62" si="4">-E10+G10</f>
        <v>0</v>
      </c>
      <c r="G10" s="256"/>
      <c r="H10" s="572">
        <f t="shared" ref="H10:H22" si="5">SUM(N10:AV10)</f>
        <v>0</v>
      </c>
      <c r="I10" s="224"/>
      <c r="J10" s="370">
        <f t="shared" ref="J10:J6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7">SUM(P10:AV10)</f>
        <v>0</v>
      </c>
      <c r="AX10" s="442">
        <f t="shared" ref="AX10:AX58" si="8">+AW10+N10</f>
        <v>0</v>
      </c>
      <c r="AY10" s="443">
        <f t="shared" si="3"/>
        <v>0</v>
      </c>
    </row>
    <row r="11" spans="1:52" s="4" customFormat="1" ht="15" customHeight="1" x14ac:dyDescent="0.2">
      <c r="A11" s="339"/>
      <c r="B11" s="468"/>
      <c r="C11" s="353"/>
      <c r="D11" s="377"/>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150"/>
      <c r="B12" s="459"/>
      <c r="C12" s="262"/>
      <c r="D12" s="373"/>
      <c r="E12" s="256"/>
      <c r="F12" s="370">
        <f t="shared" si="4"/>
        <v>0</v>
      </c>
      <c r="G12" s="256">
        <v>0</v>
      </c>
      <c r="H12" s="572">
        <f t="shared" si="5"/>
        <v>0</v>
      </c>
      <c r="I12" s="224"/>
      <c r="J12" s="370">
        <f t="shared" si="6"/>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2">
      <c r="A13" s="150"/>
      <c r="B13" s="459"/>
      <c r="C13" s="279"/>
      <c r="D13" s="279"/>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262"/>
      <c r="D14" s="373"/>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t="str">
        <f>+B8</f>
        <v>ZK108.K162.Analysis code</v>
      </c>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thickBot="1" x14ac:dyDescent="0.3">
      <c r="A22" s="170"/>
      <c r="B22" s="460"/>
      <c r="C22" s="280" t="s">
        <v>301</v>
      </c>
      <c r="D22" s="280"/>
      <c r="E22" s="277"/>
      <c r="F22" s="370">
        <f t="shared" si="4"/>
        <v>0</v>
      </c>
      <c r="G22" s="277"/>
      <c r="H22" s="579">
        <f t="shared" si="5"/>
        <v>0</v>
      </c>
      <c r="I22" s="227"/>
      <c r="J22" s="370">
        <f t="shared" si="6"/>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96" t="s">
        <v>186</v>
      </c>
      <c r="B23" s="458" t="str">
        <f>+LEFT($E$5,5)&amp;"."&amp;A23&amp;"."&amp;$E$3</f>
        <v>ZK108.K266.Analysis code</v>
      </c>
      <c r="C23" s="354" t="s">
        <v>187</v>
      </c>
      <c r="D23" s="354"/>
      <c r="E23" s="229">
        <f t="shared" ref="E23:L23" si="9">SUM(E24:E29)</f>
        <v>0</v>
      </c>
      <c r="F23" s="433">
        <f t="shared" si="9"/>
        <v>0</v>
      </c>
      <c r="G23" s="229">
        <f t="shared" si="9"/>
        <v>0</v>
      </c>
      <c r="H23" s="229">
        <f t="shared" si="9"/>
        <v>0</v>
      </c>
      <c r="I23" s="203">
        <f t="shared" si="9"/>
        <v>0</v>
      </c>
      <c r="J23" s="321">
        <f t="shared" si="9"/>
        <v>0</v>
      </c>
      <c r="K23" s="203">
        <f t="shared" si="9"/>
        <v>0</v>
      </c>
      <c r="L23" s="219">
        <f t="shared" si="9"/>
        <v>0</v>
      </c>
      <c r="M23" s="219"/>
      <c r="N23" s="198">
        <f>SUM(N24:N29)</f>
        <v>0</v>
      </c>
      <c r="O23" s="198">
        <f>SUM(O24:O29)</f>
        <v>0</v>
      </c>
      <c r="P23" s="265">
        <f>SUM(P24:P29)</f>
        <v>0</v>
      </c>
      <c r="Q23" s="269">
        <f>SUM(Q24:Q29)</f>
        <v>0</v>
      </c>
      <c r="R23" s="401">
        <f t="shared" ref="R23:X23" si="10">SUM(R24:R29)</f>
        <v>0</v>
      </c>
      <c r="S23" s="411">
        <f t="shared" si="10"/>
        <v>0</v>
      </c>
      <c r="T23" s="269">
        <f t="shared" si="10"/>
        <v>0</v>
      </c>
      <c r="U23" s="269">
        <f t="shared" si="10"/>
        <v>0</v>
      </c>
      <c r="V23" s="269">
        <f t="shared" si="10"/>
        <v>0</v>
      </c>
      <c r="W23" s="269">
        <f t="shared" si="10"/>
        <v>0</v>
      </c>
      <c r="X23" s="269">
        <f t="shared" si="10"/>
        <v>0</v>
      </c>
      <c r="Y23" s="269">
        <f t="shared" ref="Y23:AV23" si="11">SUM(Y24:Y29)</f>
        <v>0</v>
      </c>
      <c r="Z23" s="269">
        <f t="shared" si="11"/>
        <v>0</v>
      </c>
      <c r="AA23" s="269">
        <f t="shared" si="11"/>
        <v>0</v>
      </c>
      <c r="AB23" s="269">
        <f t="shared" si="11"/>
        <v>0</v>
      </c>
      <c r="AC23" s="269">
        <f t="shared" si="11"/>
        <v>0</v>
      </c>
      <c r="AD23" s="401">
        <f t="shared" si="11"/>
        <v>0</v>
      </c>
      <c r="AE23" s="411">
        <f t="shared" si="11"/>
        <v>0</v>
      </c>
      <c r="AF23" s="269">
        <f t="shared" si="11"/>
        <v>0</v>
      </c>
      <c r="AG23" s="269">
        <f t="shared" si="11"/>
        <v>0</v>
      </c>
      <c r="AH23" s="269">
        <f t="shared" si="11"/>
        <v>0</v>
      </c>
      <c r="AI23" s="269">
        <f t="shared" si="11"/>
        <v>0</v>
      </c>
      <c r="AJ23" s="269">
        <f t="shared" si="11"/>
        <v>0</v>
      </c>
      <c r="AK23" s="269">
        <f t="shared" si="11"/>
        <v>0</v>
      </c>
      <c r="AL23" s="269">
        <f t="shared" si="11"/>
        <v>0</v>
      </c>
      <c r="AM23" s="269">
        <f t="shared" si="11"/>
        <v>0</v>
      </c>
      <c r="AN23" s="269">
        <f t="shared" si="11"/>
        <v>0</v>
      </c>
      <c r="AO23" s="269">
        <f t="shared" si="11"/>
        <v>0</v>
      </c>
      <c r="AP23" s="401">
        <f t="shared" si="11"/>
        <v>0</v>
      </c>
      <c r="AQ23" s="411">
        <f t="shared" si="11"/>
        <v>0</v>
      </c>
      <c r="AR23" s="269">
        <f t="shared" si="11"/>
        <v>0</v>
      </c>
      <c r="AS23" s="269">
        <f t="shared" si="11"/>
        <v>0</v>
      </c>
      <c r="AT23" s="269">
        <f t="shared" si="11"/>
        <v>0</v>
      </c>
      <c r="AU23" s="269">
        <f t="shared" si="11"/>
        <v>0</v>
      </c>
      <c r="AV23" s="269">
        <f t="shared" si="11"/>
        <v>0</v>
      </c>
      <c r="AW23" s="441">
        <f t="shared" si="7"/>
        <v>0</v>
      </c>
      <c r="AX23" s="442">
        <f t="shared" si="8"/>
        <v>0</v>
      </c>
      <c r="AY23" s="443">
        <f t="shared" si="3"/>
        <v>0</v>
      </c>
    </row>
    <row r="24" spans="1:51" s="4" customFormat="1" ht="15" customHeight="1" x14ac:dyDescent="0.2">
      <c r="A24" s="339"/>
      <c r="B24" s="468"/>
      <c r="C24" s="353"/>
      <c r="D24" s="761"/>
      <c r="E24" s="249"/>
      <c r="F24" s="370">
        <f t="shared" si="4"/>
        <v>0</v>
      </c>
      <c r="G24" s="249"/>
      <c r="H24" s="572">
        <f t="shared" ref="H24:H62" si="12">SUM(N24:AV24)</f>
        <v>0</v>
      </c>
      <c r="I24" s="231"/>
      <c r="J24" s="370">
        <f t="shared" si="6"/>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7"/>
        <v>0</v>
      </c>
      <c r="AX24" s="442">
        <f t="shared" si="8"/>
        <v>0</v>
      </c>
      <c r="AY24" s="443">
        <f t="shared" si="3"/>
        <v>0</v>
      </c>
    </row>
    <row r="25" spans="1:51" s="4" customFormat="1" ht="15" customHeight="1" thickBot="1" x14ac:dyDescent="0.25">
      <c r="A25" s="339"/>
      <c r="B25" s="468"/>
      <c r="C25" s="762"/>
      <c r="D25" s="763"/>
      <c r="E25" s="249"/>
      <c r="F25" s="370">
        <f t="shared" si="4"/>
        <v>0</v>
      </c>
      <c r="G25" s="249"/>
      <c r="H25" s="572">
        <f t="shared" si="12"/>
        <v>0</v>
      </c>
      <c r="I25" s="231"/>
      <c r="J25" s="370">
        <f t="shared" si="6"/>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4"/>
        <v>0</v>
      </c>
      <c r="G26" s="249">
        <v>0</v>
      </c>
      <c r="H26" s="572">
        <f t="shared" si="12"/>
        <v>0</v>
      </c>
      <c r="I26" s="231"/>
      <c r="J26" s="370">
        <f t="shared" si="6"/>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4"/>
        <v>0</v>
      </c>
      <c r="G27" s="249">
        <v>0</v>
      </c>
      <c r="H27" s="572">
        <f t="shared" si="12"/>
        <v>0</v>
      </c>
      <c r="I27" s="231"/>
      <c r="J27" s="370">
        <f t="shared" si="6"/>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ZK108.K266.Analysis code</v>
      </c>
      <c r="C28" s="353"/>
      <c r="D28" s="378"/>
      <c r="E28" s="249"/>
      <c r="F28" s="370">
        <f t="shared" si="4"/>
        <v>0</v>
      </c>
      <c r="G28" s="249">
        <v>0</v>
      </c>
      <c r="H28" s="572">
        <f t="shared" si="12"/>
        <v>0</v>
      </c>
      <c r="I28" s="231"/>
      <c r="J28" s="370">
        <f t="shared" si="6"/>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4"/>
        <v>0</v>
      </c>
      <c r="G29" s="277">
        <v>0</v>
      </c>
      <c r="H29" s="579">
        <f t="shared" si="12"/>
        <v>0</v>
      </c>
      <c r="I29" s="227"/>
      <c r="J29" s="371">
        <f t="shared" si="6"/>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24" customFormat="1" ht="15" hidden="1" customHeight="1" x14ac:dyDescent="0.2">
      <c r="A30" s="195"/>
      <c r="B30" s="458"/>
      <c r="C30" s="168"/>
      <c r="D30" s="168"/>
      <c r="E30" s="229">
        <f t="shared" ref="E30:L30" si="13">SUM(E31:E32)</f>
        <v>0</v>
      </c>
      <c r="F30" s="433">
        <f t="shared" si="13"/>
        <v>0</v>
      </c>
      <c r="G30" s="229">
        <f t="shared" si="13"/>
        <v>0</v>
      </c>
      <c r="H30" s="229">
        <f t="shared" si="13"/>
        <v>0</v>
      </c>
      <c r="I30" s="203">
        <f t="shared" si="13"/>
        <v>0</v>
      </c>
      <c r="J30" s="321">
        <f t="shared" si="13"/>
        <v>0</v>
      </c>
      <c r="K30" s="203">
        <f t="shared" si="13"/>
        <v>0</v>
      </c>
      <c r="L30" s="219">
        <f t="shared" si="13"/>
        <v>0</v>
      </c>
      <c r="M30" s="219"/>
      <c r="N30" s="198">
        <f>SUM(N31:N32)</f>
        <v>0</v>
      </c>
      <c r="O30" s="198">
        <f>SUM(O31:O32)</f>
        <v>0</v>
      </c>
      <c r="P30" s="265">
        <f>SUM(P31:P32)</f>
        <v>0</v>
      </c>
      <c r="Q30" s="269">
        <f>SUM(Q31:Q32)</f>
        <v>0</v>
      </c>
      <c r="R30" s="401">
        <f t="shared" ref="R30:X30" si="14">SUM(R31:R32)</f>
        <v>0</v>
      </c>
      <c r="S30" s="411">
        <f t="shared" si="14"/>
        <v>0</v>
      </c>
      <c r="T30" s="269">
        <f t="shared" si="14"/>
        <v>0</v>
      </c>
      <c r="U30" s="269">
        <f t="shared" si="14"/>
        <v>0</v>
      </c>
      <c r="V30" s="269">
        <f t="shared" si="14"/>
        <v>0</v>
      </c>
      <c r="W30" s="269">
        <f t="shared" si="14"/>
        <v>0</v>
      </c>
      <c r="X30" s="269">
        <f t="shared" si="14"/>
        <v>0</v>
      </c>
      <c r="Y30" s="269">
        <f t="shared" ref="Y30:AV30" si="15">SUM(Y31:Y32)</f>
        <v>0</v>
      </c>
      <c r="Z30" s="269">
        <f t="shared" si="15"/>
        <v>0</v>
      </c>
      <c r="AA30" s="269">
        <f t="shared" si="15"/>
        <v>0</v>
      </c>
      <c r="AB30" s="269">
        <f t="shared" si="15"/>
        <v>0</v>
      </c>
      <c r="AC30" s="269">
        <f t="shared" si="15"/>
        <v>0</v>
      </c>
      <c r="AD30" s="401">
        <f t="shared" si="15"/>
        <v>0</v>
      </c>
      <c r="AE30" s="411">
        <f t="shared" si="15"/>
        <v>0</v>
      </c>
      <c r="AF30" s="269">
        <f t="shared" si="15"/>
        <v>0</v>
      </c>
      <c r="AG30" s="269">
        <f t="shared" si="15"/>
        <v>0</v>
      </c>
      <c r="AH30" s="269">
        <f t="shared" si="15"/>
        <v>0</v>
      </c>
      <c r="AI30" s="269">
        <f t="shared" si="15"/>
        <v>0</v>
      </c>
      <c r="AJ30" s="269">
        <f t="shared" si="15"/>
        <v>0</v>
      </c>
      <c r="AK30" s="269">
        <f t="shared" si="15"/>
        <v>0</v>
      </c>
      <c r="AL30" s="269">
        <f t="shared" si="15"/>
        <v>0</v>
      </c>
      <c r="AM30" s="269">
        <f t="shared" si="15"/>
        <v>0</v>
      </c>
      <c r="AN30" s="269">
        <f t="shared" si="15"/>
        <v>0</v>
      </c>
      <c r="AO30" s="269">
        <f t="shared" si="15"/>
        <v>0</v>
      </c>
      <c r="AP30" s="401">
        <f t="shared" si="15"/>
        <v>0</v>
      </c>
      <c r="AQ30" s="411">
        <f t="shared" si="15"/>
        <v>0</v>
      </c>
      <c r="AR30" s="269">
        <f t="shared" si="15"/>
        <v>0</v>
      </c>
      <c r="AS30" s="269">
        <f t="shared" si="15"/>
        <v>0</v>
      </c>
      <c r="AT30" s="269">
        <f t="shared" si="15"/>
        <v>0</v>
      </c>
      <c r="AU30" s="269">
        <f t="shared" si="15"/>
        <v>0</v>
      </c>
      <c r="AV30" s="269">
        <f t="shared" si="15"/>
        <v>0</v>
      </c>
      <c r="AW30" s="441">
        <f t="shared" si="7"/>
        <v>0</v>
      </c>
      <c r="AX30" s="442">
        <f t="shared" si="8"/>
        <v>0</v>
      </c>
      <c r="AY30" s="443">
        <f t="shared" si="3"/>
        <v>0</v>
      </c>
    </row>
    <row r="31" spans="1:51" s="4" customFormat="1" ht="15" hidden="1" customHeight="1" x14ac:dyDescent="0.2">
      <c r="A31" s="150"/>
      <c r="B31" s="459"/>
      <c r="C31" s="273"/>
      <c r="D31" s="273"/>
      <c r="E31" s="249"/>
      <c r="F31" s="370">
        <f t="shared" si="4"/>
        <v>0</v>
      </c>
      <c r="G31" s="249">
        <v>0</v>
      </c>
      <c r="H31" s="220">
        <f t="shared" si="12"/>
        <v>0</v>
      </c>
      <c r="I31" s="231"/>
      <c r="J31" s="370">
        <f t="shared" si="6"/>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hidden="1" customHeight="1" thickBot="1" x14ac:dyDescent="0.25">
      <c r="A32" s="170"/>
      <c r="B32" s="460"/>
      <c r="C32" s="274"/>
      <c r="D32" s="274"/>
      <c r="E32" s="277"/>
      <c r="F32" s="370">
        <f t="shared" si="4"/>
        <v>0</v>
      </c>
      <c r="G32" s="277">
        <v>0</v>
      </c>
      <c r="H32" s="226">
        <f t="shared" si="12"/>
        <v>0</v>
      </c>
      <c r="I32" s="227"/>
      <c r="J32" s="370">
        <f t="shared" si="6"/>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7"/>
        <v>0</v>
      </c>
      <c r="AX32" s="442">
        <f t="shared" si="8"/>
        <v>0</v>
      </c>
      <c r="AY32" s="443">
        <f t="shared" si="3"/>
        <v>0</v>
      </c>
    </row>
    <row r="33" spans="1:51" s="24" customFormat="1" ht="15" hidden="1" customHeight="1" x14ac:dyDescent="0.2">
      <c r="A33" s="195"/>
      <c r="B33" s="458"/>
      <c r="C33" s="168"/>
      <c r="D33" s="168"/>
      <c r="E33" s="229">
        <f t="shared" ref="E33:L33" si="16">SUM(E34:E35)</f>
        <v>0</v>
      </c>
      <c r="F33" s="433">
        <f>SUM(F34:F35)</f>
        <v>0</v>
      </c>
      <c r="G33" s="229">
        <f>SUM(G34:G35)</f>
        <v>0</v>
      </c>
      <c r="H33" s="229">
        <f t="shared" si="16"/>
        <v>0</v>
      </c>
      <c r="I33" s="203">
        <f t="shared" si="16"/>
        <v>0</v>
      </c>
      <c r="J33" s="321">
        <f>SUM(J34:J35)</f>
        <v>0</v>
      </c>
      <c r="K33" s="203">
        <f t="shared" si="16"/>
        <v>0</v>
      </c>
      <c r="L33" s="219">
        <f t="shared" si="16"/>
        <v>0</v>
      </c>
      <c r="M33" s="219"/>
      <c r="N33" s="198">
        <f>SUM(N34:N35)</f>
        <v>0</v>
      </c>
      <c r="O33" s="198">
        <f>SUM(O34:O35)</f>
        <v>0</v>
      </c>
      <c r="P33" s="265">
        <f>SUM(P34:P35)</f>
        <v>0</v>
      </c>
      <c r="Q33" s="269">
        <f>SUM(Q34:Q35)</f>
        <v>0</v>
      </c>
      <c r="R33" s="401">
        <f t="shared" ref="R33:X33" si="17">SUM(R34:R35)</f>
        <v>0</v>
      </c>
      <c r="S33" s="411">
        <f t="shared" si="17"/>
        <v>0</v>
      </c>
      <c r="T33" s="269">
        <f t="shared" si="17"/>
        <v>0</v>
      </c>
      <c r="U33" s="269">
        <f t="shared" si="17"/>
        <v>0</v>
      </c>
      <c r="V33" s="269">
        <f t="shared" si="17"/>
        <v>0</v>
      </c>
      <c r="W33" s="269">
        <f t="shared" si="17"/>
        <v>0</v>
      </c>
      <c r="X33" s="269">
        <f t="shared" si="17"/>
        <v>0</v>
      </c>
      <c r="Y33" s="269">
        <f t="shared" ref="Y33:AV33" si="18">SUM(Y34:Y35)</f>
        <v>0</v>
      </c>
      <c r="Z33" s="269">
        <f t="shared" si="18"/>
        <v>0</v>
      </c>
      <c r="AA33" s="269">
        <f t="shared" si="18"/>
        <v>0</v>
      </c>
      <c r="AB33" s="269">
        <f t="shared" si="18"/>
        <v>0</v>
      </c>
      <c r="AC33" s="269">
        <f t="shared" si="18"/>
        <v>0</v>
      </c>
      <c r="AD33" s="401">
        <f t="shared" si="18"/>
        <v>0</v>
      </c>
      <c r="AE33" s="411">
        <f t="shared" si="18"/>
        <v>0</v>
      </c>
      <c r="AF33" s="269">
        <f t="shared" si="18"/>
        <v>0</v>
      </c>
      <c r="AG33" s="269">
        <f t="shared" si="18"/>
        <v>0</v>
      </c>
      <c r="AH33" s="269">
        <f t="shared" si="18"/>
        <v>0</v>
      </c>
      <c r="AI33" s="269">
        <f t="shared" si="18"/>
        <v>0</v>
      </c>
      <c r="AJ33" s="269">
        <f t="shared" si="18"/>
        <v>0</v>
      </c>
      <c r="AK33" s="269">
        <f t="shared" si="18"/>
        <v>0</v>
      </c>
      <c r="AL33" s="269">
        <f t="shared" si="18"/>
        <v>0</v>
      </c>
      <c r="AM33" s="269">
        <f t="shared" si="18"/>
        <v>0</v>
      </c>
      <c r="AN33" s="269">
        <f t="shared" si="18"/>
        <v>0</v>
      </c>
      <c r="AO33" s="269">
        <f t="shared" si="18"/>
        <v>0</v>
      </c>
      <c r="AP33" s="401">
        <f t="shared" si="18"/>
        <v>0</v>
      </c>
      <c r="AQ33" s="411">
        <f t="shared" si="18"/>
        <v>0</v>
      </c>
      <c r="AR33" s="269">
        <f t="shared" si="18"/>
        <v>0</v>
      </c>
      <c r="AS33" s="269">
        <f t="shared" si="18"/>
        <v>0</v>
      </c>
      <c r="AT33" s="269">
        <f t="shared" si="18"/>
        <v>0</v>
      </c>
      <c r="AU33" s="269">
        <f t="shared" si="18"/>
        <v>0</v>
      </c>
      <c r="AV33" s="269">
        <f t="shared" si="18"/>
        <v>0</v>
      </c>
      <c r="AW33" s="441">
        <f t="shared" si="7"/>
        <v>0</v>
      </c>
      <c r="AX33" s="442">
        <f t="shared" si="8"/>
        <v>0</v>
      </c>
      <c r="AY33" s="443">
        <f t="shared" si="3"/>
        <v>0</v>
      </c>
    </row>
    <row r="34" spans="1:51" s="4" customFormat="1" ht="15" hidden="1" customHeight="1" x14ac:dyDescent="0.2">
      <c r="A34" s="150"/>
      <c r="B34" s="459"/>
      <c r="C34" s="273"/>
      <c r="D34" s="273"/>
      <c r="E34" s="249"/>
      <c r="F34" s="370">
        <f t="shared" si="4"/>
        <v>0</v>
      </c>
      <c r="G34" s="249">
        <v>0</v>
      </c>
      <c r="H34" s="220">
        <f t="shared" si="12"/>
        <v>0</v>
      </c>
      <c r="I34" s="231"/>
      <c r="J34" s="370">
        <f t="shared" si="6"/>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7"/>
        <v>0</v>
      </c>
      <c r="AX34" s="442">
        <f t="shared" si="8"/>
        <v>0</v>
      </c>
      <c r="AY34" s="443">
        <f t="shared" si="3"/>
        <v>0</v>
      </c>
    </row>
    <row r="35" spans="1:51" s="4" customFormat="1" ht="15" hidden="1" customHeight="1" thickBot="1" x14ac:dyDescent="0.25">
      <c r="A35" s="169"/>
      <c r="B35" s="461"/>
      <c r="C35" s="274"/>
      <c r="D35" s="274"/>
      <c r="E35" s="277"/>
      <c r="F35" s="370">
        <f t="shared" si="4"/>
        <v>0</v>
      </c>
      <c r="G35" s="277">
        <v>0</v>
      </c>
      <c r="H35" s="226">
        <f t="shared" si="12"/>
        <v>0</v>
      </c>
      <c r="I35" s="227"/>
      <c r="J35" s="370">
        <f t="shared" si="6"/>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7"/>
        <v>0</v>
      </c>
      <c r="AX35" s="442">
        <f t="shared" si="8"/>
        <v>0</v>
      </c>
      <c r="AY35" s="443">
        <f t="shared" si="3"/>
        <v>0</v>
      </c>
    </row>
    <row r="36" spans="1:51" s="24" customFormat="1" ht="15" hidden="1" customHeight="1" x14ac:dyDescent="0.2">
      <c r="A36" s="195"/>
      <c r="B36" s="458"/>
      <c r="C36" s="168"/>
      <c r="D36" s="168"/>
      <c r="E36" s="229">
        <f t="shared" ref="E36:L36" si="19">SUM(E37:E38)</f>
        <v>0</v>
      </c>
      <c r="F36" s="433">
        <f>SUM(F37:F38)</f>
        <v>0</v>
      </c>
      <c r="G36" s="229">
        <f>SUM(G37:G38)</f>
        <v>0</v>
      </c>
      <c r="H36" s="229">
        <f t="shared" si="19"/>
        <v>0</v>
      </c>
      <c r="I36" s="203">
        <f t="shared" si="19"/>
        <v>0</v>
      </c>
      <c r="J36" s="321">
        <f>SUM(J37:J38)</f>
        <v>0</v>
      </c>
      <c r="K36" s="203">
        <f t="shared" si="19"/>
        <v>0</v>
      </c>
      <c r="L36" s="219">
        <f t="shared" si="19"/>
        <v>0</v>
      </c>
      <c r="M36" s="219"/>
      <c r="N36" s="198">
        <f>SUM(N37:N38)</f>
        <v>0</v>
      </c>
      <c r="O36" s="198">
        <f>SUM(O37:O38)</f>
        <v>0</v>
      </c>
      <c r="P36" s="265">
        <f>SUM(P37:P38)</f>
        <v>0</v>
      </c>
      <c r="Q36" s="269">
        <f>SUM(Q37:Q38)</f>
        <v>0</v>
      </c>
      <c r="R36" s="401">
        <f t="shared" ref="R36:X36" si="20">SUM(R37:R38)</f>
        <v>0</v>
      </c>
      <c r="S36" s="411">
        <f t="shared" si="20"/>
        <v>0</v>
      </c>
      <c r="T36" s="269">
        <f t="shared" si="20"/>
        <v>0</v>
      </c>
      <c r="U36" s="269">
        <f t="shared" si="20"/>
        <v>0</v>
      </c>
      <c r="V36" s="269">
        <f t="shared" si="20"/>
        <v>0</v>
      </c>
      <c r="W36" s="269">
        <f t="shared" si="20"/>
        <v>0</v>
      </c>
      <c r="X36" s="269">
        <f t="shared" si="20"/>
        <v>0</v>
      </c>
      <c r="Y36" s="269">
        <f t="shared" ref="Y36:AV36" si="21">SUM(Y37:Y38)</f>
        <v>0</v>
      </c>
      <c r="Z36" s="269">
        <f t="shared" si="21"/>
        <v>0</v>
      </c>
      <c r="AA36" s="269">
        <f t="shared" si="21"/>
        <v>0</v>
      </c>
      <c r="AB36" s="269">
        <f t="shared" si="21"/>
        <v>0</v>
      </c>
      <c r="AC36" s="269">
        <f t="shared" si="21"/>
        <v>0</v>
      </c>
      <c r="AD36" s="401">
        <f t="shared" si="21"/>
        <v>0</v>
      </c>
      <c r="AE36" s="411">
        <f t="shared" si="21"/>
        <v>0</v>
      </c>
      <c r="AF36" s="269">
        <f t="shared" si="21"/>
        <v>0</v>
      </c>
      <c r="AG36" s="269">
        <f t="shared" si="21"/>
        <v>0</v>
      </c>
      <c r="AH36" s="269">
        <f t="shared" si="21"/>
        <v>0</v>
      </c>
      <c r="AI36" s="269">
        <f t="shared" si="21"/>
        <v>0</v>
      </c>
      <c r="AJ36" s="269">
        <f t="shared" si="21"/>
        <v>0</v>
      </c>
      <c r="AK36" s="269">
        <f t="shared" si="21"/>
        <v>0</v>
      </c>
      <c r="AL36" s="269">
        <f t="shared" si="21"/>
        <v>0</v>
      </c>
      <c r="AM36" s="269">
        <f t="shared" si="21"/>
        <v>0</v>
      </c>
      <c r="AN36" s="269">
        <f t="shared" si="21"/>
        <v>0</v>
      </c>
      <c r="AO36" s="269">
        <f t="shared" si="21"/>
        <v>0</v>
      </c>
      <c r="AP36" s="401">
        <f t="shared" si="21"/>
        <v>0</v>
      </c>
      <c r="AQ36" s="411">
        <f t="shared" si="21"/>
        <v>0</v>
      </c>
      <c r="AR36" s="269">
        <f t="shared" si="21"/>
        <v>0</v>
      </c>
      <c r="AS36" s="269">
        <f t="shared" si="21"/>
        <v>0</v>
      </c>
      <c r="AT36" s="269">
        <f t="shared" si="21"/>
        <v>0</v>
      </c>
      <c r="AU36" s="269">
        <f t="shared" si="21"/>
        <v>0</v>
      </c>
      <c r="AV36" s="269">
        <f t="shared" si="21"/>
        <v>0</v>
      </c>
      <c r="AW36" s="441">
        <f t="shared" si="7"/>
        <v>0</v>
      </c>
      <c r="AX36" s="442">
        <f t="shared" si="8"/>
        <v>0</v>
      </c>
      <c r="AY36" s="443">
        <f t="shared" si="3"/>
        <v>0</v>
      </c>
    </row>
    <row r="37" spans="1:51" s="4" customFormat="1" ht="15" hidden="1" customHeight="1" x14ac:dyDescent="0.2">
      <c r="A37" s="150"/>
      <c r="B37" s="459"/>
      <c r="C37" s="273"/>
      <c r="D37" s="273"/>
      <c r="E37" s="249"/>
      <c r="F37" s="370">
        <f t="shared" si="4"/>
        <v>0</v>
      </c>
      <c r="G37" s="249">
        <v>0</v>
      </c>
      <c r="H37" s="220">
        <f t="shared" si="12"/>
        <v>0</v>
      </c>
      <c r="I37" s="231"/>
      <c r="J37" s="370">
        <f t="shared" si="6"/>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7"/>
        <v>0</v>
      </c>
      <c r="AX37" s="442">
        <f t="shared" si="8"/>
        <v>0</v>
      </c>
      <c r="AY37" s="443">
        <f t="shared" si="3"/>
        <v>0</v>
      </c>
    </row>
    <row r="38" spans="1:51" s="4" customFormat="1" ht="15" hidden="1" customHeight="1" thickBot="1" x14ac:dyDescent="0.25">
      <c r="A38" s="169"/>
      <c r="B38" s="468"/>
      <c r="C38" s="274"/>
      <c r="D38" s="274"/>
      <c r="E38" s="277"/>
      <c r="F38" s="370">
        <f t="shared" si="4"/>
        <v>0</v>
      </c>
      <c r="G38" s="277">
        <v>0</v>
      </c>
      <c r="H38" s="226">
        <f t="shared" si="12"/>
        <v>0</v>
      </c>
      <c r="I38" s="227"/>
      <c r="J38" s="370">
        <f t="shared" si="6"/>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7"/>
        <v>0</v>
      </c>
      <c r="AX38" s="442">
        <f t="shared" si="8"/>
        <v>0</v>
      </c>
      <c r="AY38" s="443">
        <f t="shared" si="3"/>
        <v>0</v>
      </c>
    </row>
    <row r="39" spans="1:51" s="24" customFormat="1" ht="15" hidden="1" customHeight="1" x14ac:dyDescent="0.2">
      <c r="A39" s="196"/>
      <c r="B39" s="462"/>
      <c r="C39" s="168"/>
      <c r="D39" s="168"/>
      <c r="E39" s="229">
        <f t="shared" ref="E39:L39" si="22">SUM(E40:E41)</f>
        <v>0</v>
      </c>
      <c r="F39" s="433">
        <f>SUM(F40:F41)</f>
        <v>0</v>
      </c>
      <c r="G39" s="229">
        <f>SUM(G40:G41)</f>
        <v>0</v>
      </c>
      <c r="H39" s="229">
        <f t="shared" si="22"/>
        <v>0</v>
      </c>
      <c r="I39" s="203">
        <f t="shared" si="22"/>
        <v>0</v>
      </c>
      <c r="J39" s="321">
        <f>SUM(J40:J41)</f>
        <v>0</v>
      </c>
      <c r="K39" s="203">
        <f t="shared" si="22"/>
        <v>0</v>
      </c>
      <c r="L39" s="219">
        <f t="shared" si="22"/>
        <v>0</v>
      </c>
      <c r="M39" s="219"/>
      <c r="N39" s="266"/>
      <c r="O39" s="220">
        <f>+IFERROR(VLOOKUP(B38,Sheet1!B:D,3,FALSE)+VLOOKUP(B38,Sheet1!B:E,4,FALSE),0)</f>
        <v>0</v>
      </c>
      <c r="P39" s="265">
        <f>SUM(P40:P41)</f>
        <v>0</v>
      </c>
      <c r="Q39" s="269">
        <f>SUM(Q40:Q41)</f>
        <v>0</v>
      </c>
      <c r="R39" s="401">
        <f t="shared" ref="R39:X39" si="23">SUM(R40:R41)</f>
        <v>0</v>
      </c>
      <c r="S39" s="411">
        <f t="shared" si="23"/>
        <v>0</v>
      </c>
      <c r="T39" s="269">
        <f t="shared" si="23"/>
        <v>0</v>
      </c>
      <c r="U39" s="269">
        <f t="shared" si="23"/>
        <v>0</v>
      </c>
      <c r="V39" s="269">
        <f t="shared" si="23"/>
        <v>0</v>
      </c>
      <c r="W39" s="269">
        <f t="shared" si="23"/>
        <v>0</v>
      </c>
      <c r="X39" s="269">
        <f t="shared" si="23"/>
        <v>0</v>
      </c>
      <c r="Y39" s="269">
        <f t="shared" ref="Y39:AV39" si="24">SUM(Y40:Y41)</f>
        <v>0</v>
      </c>
      <c r="Z39" s="269">
        <f t="shared" si="24"/>
        <v>0</v>
      </c>
      <c r="AA39" s="269">
        <f t="shared" si="24"/>
        <v>0</v>
      </c>
      <c r="AB39" s="269">
        <f t="shared" si="24"/>
        <v>0</v>
      </c>
      <c r="AC39" s="269">
        <f t="shared" si="24"/>
        <v>0</v>
      </c>
      <c r="AD39" s="401">
        <f t="shared" si="24"/>
        <v>0</v>
      </c>
      <c r="AE39" s="411">
        <f t="shared" si="24"/>
        <v>0</v>
      </c>
      <c r="AF39" s="269">
        <f t="shared" si="24"/>
        <v>0</v>
      </c>
      <c r="AG39" s="269">
        <f t="shared" si="24"/>
        <v>0</v>
      </c>
      <c r="AH39" s="269">
        <f t="shared" si="24"/>
        <v>0</v>
      </c>
      <c r="AI39" s="269">
        <f t="shared" si="24"/>
        <v>0</v>
      </c>
      <c r="AJ39" s="269">
        <f t="shared" si="24"/>
        <v>0</v>
      </c>
      <c r="AK39" s="269">
        <f t="shared" si="24"/>
        <v>0</v>
      </c>
      <c r="AL39" s="269">
        <f t="shared" si="24"/>
        <v>0</v>
      </c>
      <c r="AM39" s="269">
        <f t="shared" si="24"/>
        <v>0</v>
      </c>
      <c r="AN39" s="269">
        <f t="shared" si="24"/>
        <v>0</v>
      </c>
      <c r="AO39" s="269">
        <f t="shared" si="24"/>
        <v>0</v>
      </c>
      <c r="AP39" s="401">
        <f t="shared" si="24"/>
        <v>0</v>
      </c>
      <c r="AQ39" s="411">
        <f t="shared" si="24"/>
        <v>0</v>
      </c>
      <c r="AR39" s="269">
        <f t="shared" si="24"/>
        <v>0</v>
      </c>
      <c r="AS39" s="269">
        <f t="shared" si="24"/>
        <v>0</v>
      </c>
      <c r="AT39" s="269">
        <f t="shared" si="24"/>
        <v>0</v>
      </c>
      <c r="AU39" s="269">
        <f t="shared" si="24"/>
        <v>0</v>
      </c>
      <c r="AV39" s="269">
        <f t="shared" si="24"/>
        <v>0</v>
      </c>
      <c r="AW39" s="441">
        <f t="shared" si="7"/>
        <v>0</v>
      </c>
      <c r="AX39" s="442">
        <f t="shared" si="8"/>
        <v>0</v>
      </c>
      <c r="AY39" s="443">
        <f t="shared" si="3"/>
        <v>0</v>
      </c>
    </row>
    <row r="40" spans="1:51" s="4" customFormat="1" ht="15" hidden="1" customHeight="1" x14ac:dyDescent="0.2">
      <c r="A40" s="151"/>
      <c r="B40" s="463"/>
      <c r="C40" s="273"/>
      <c r="D40" s="273"/>
      <c r="E40" s="249"/>
      <c r="F40" s="370">
        <f t="shared" si="4"/>
        <v>0</v>
      </c>
      <c r="G40" s="249">
        <v>0</v>
      </c>
      <c r="H40" s="220">
        <f t="shared" si="12"/>
        <v>0</v>
      </c>
      <c r="I40" s="231"/>
      <c r="J40" s="370">
        <f t="shared" si="6"/>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7"/>
        <v>0</v>
      </c>
      <c r="AX40" s="442">
        <f t="shared" si="8"/>
        <v>0</v>
      </c>
      <c r="AY40" s="443">
        <f t="shared" si="3"/>
        <v>0</v>
      </c>
    </row>
    <row r="41" spans="1:51" s="4" customFormat="1" ht="15" hidden="1" customHeight="1" thickBot="1" x14ac:dyDescent="0.25">
      <c r="A41" s="169"/>
      <c r="B41" s="461"/>
      <c r="C41" s="274"/>
      <c r="D41" s="274"/>
      <c r="E41" s="277"/>
      <c r="F41" s="370">
        <f t="shared" si="4"/>
        <v>0</v>
      </c>
      <c r="G41" s="277">
        <v>0</v>
      </c>
      <c r="H41" s="226">
        <f t="shared" si="12"/>
        <v>0</v>
      </c>
      <c r="I41" s="227"/>
      <c r="J41" s="370">
        <f t="shared" si="6"/>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24" customFormat="1" ht="15" hidden="1" customHeight="1" x14ac:dyDescent="0.2">
      <c r="A42" s="196"/>
      <c r="B42" s="462"/>
      <c r="C42" s="168"/>
      <c r="D42" s="168"/>
      <c r="E42" s="229">
        <f t="shared" ref="E42:L42" si="25">SUM(E43:E44)</f>
        <v>0</v>
      </c>
      <c r="F42" s="433">
        <f t="shared" si="25"/>
        <v>0</v>
      </c>
      <c r="G42" s="229">
        <f t="shared" si="25"/>
        <v>0</v>
      </c>
      <c r="H42" s="229">
        <f t="shared" si="25"/>
        <v>0</v>
      </c>
      <c r="I42" s="203">
        <f t="shared" si="25"/>
        <v>0</v>
      </c>
      <c r="J42" s="321">
        <f t="shared" si="25"/>
        <v>0</v>
      </c>
      <c r="K42" s="203">
        <f t="shared" si="25"/>
        <v>0</v>
      </c>
      <c r="L42" s="219">
        <f t="shared" si="25"/>
        <v>0</v>
      </c>
      <c r="M42" s="219"/>
      <c r="N42" s="198">
        <f>SUM(N43:N44)</f>
        <v>0</v>
      </c>
      <c r="O42" s="198">
        <f>SUM(O43:O44)</f>
        <v>0</v>
      </c>
      <c r="P42" s="265">
        <f>SUM(P43:P44)</f>
        <v>0</v>
      </c>
      <c r="Q42" s="269">
        <f>SUM(Q43:Q44)</f>
        <v>0</v>
      </c>
      <c r="R42" s="401">
        <f t="shared" ref="R42:X42" si="26">SUM(R43:R44)</f>
        <v>0</v>
      </c>
      <c r="S42" s="411">
        <f t="shared" si="26"/>
        <v>0</v>
      </c>
      <c r="T42" s="269">
        <f t="shared" si="26"/>
        <v>0</v>
      </c>
      <c r="U42" s="269">
        <f t="shared" si="26"/>
        <v>0</v>
      </c>
      <c r="V42" s="269">
        <f t="shared" si="26"/>
        <v>0</v>
      </c>
      <c r="W42" s="269">
        <f t="shared" si="26"/>
        <v>0</v>
      </c>
      <c r="X42" s="269">
        <f t="shared" si="26"/>
        <v>0</v>
      </c>
      <c r="Y42" s="269">
        <f t="shared" ref="Y42:AV42" si="27">SUM(Y43:Y44)</f>
        <v>0</v>
      </c>
      <c r="Z42" s="269">
        <f t="shared" si="27"/>
        <v>0</v>
      </c>
      <c r="AA42" s="269">
        <f t="shared" si="27"/>
        <v>0</v>
      </c>
      <c r="AB42" s="269">
        <f t="shared" si="27"/>
        <v>0</v>
      </c>
      <c r="AC42" s="269">
        <f t="shared" si="27"/>
        <v>0</v>
      </c>
      <c r="AD42" s="401">
        <f t="shared" si="27"/>
        <v>0</v>
      </c>
      <c r="AE42" s="411">
        <f t="shared" si="27"/>
        <v>0</v>
      </c>
      <c r="AF42" s="269">
        <f t="shared" si="27"/>
        <v>0</v>
      </c>
      <c r="AG42" s="269">
        <f t="shared" si="27"/>
        <v>0</v>
      </c>
      <c r="AH42" s="269">
        <f t="shared" si="27"/>
        <v>0</v>
      </c>
      <c r="AI42" s="269">
        <f t="shared" si="27"/>
        <v>0</v>
      </c>
      <c r="AJ42" s="269">
        <f t="shared" si="27"/>
        <v>0</v>
      </c>
      <c r="AK42" s="269">
        <f t="shared" si="27"/>
        <v>0</v>
      </c>
      <c r="AL42" s="269">
        <f t="shared" si="27"/>
        <v>0</v>
      </c>
      <c r="AM42" s="269">
        <f t="shared" si="27"/>
        <v>0</v>
      </c>
      <c r="AN42" s="269">
        <f t="shared" si="27"/>
        <v>0</v>
      </c>
      <c r="AO42" s="269">
        <f t="shared" si="27"/>
        <v>0</v>
      </c>
      <c r="AP42" s="401">
        <f t="shared" si="27"/>
        <v>0</v>
      </c>
      <c r="AQ42" s="411">
        <f t="shared" si="27"/>
        <v>0</v>
      </c>
      <c r="AR42" s="269">
        <f t="shared" si="27"/>
        <v>0</v>
      </c>
      <c r="AS42" s="269">
        <f t="shared" si="27"/>
        <v>0</v>
      </c>
      <c r="AT42" s="269">
        <f t="shared" si="27"/>
        <v>0</v>
      </c>
      <c r="AU42" s="269">
        <f t="shared" si="27"/>
        <v>0</v>
      </c>
      <c r="AV42" s="269">
        <f t="shared" si="27"/>
        <v>0</v>
      </c>
      <c r="AW42" s="441">
        <f t="shared" si="7"/>
        <v>0</v>
      </c>
      <c r="AX42" s="442">
        <f t="shared" si="8"/>
        <v>0</v>
      </c>
      <c r="AY42" s="443">
        <f t="shared" si="3"/>
        <v>0</v>
      </c>
    </row>
    <row r="43" spans="1:51" s="4" customFormat="1" ht="15" hidden="1" customHeight="1" x14ac:dyDescent="0.2">
      <c r="A43" s="151"/>
      <c r="B43" s="463"/>
      <c r="C43" s="273"/>
      <c r="D43" s="273"/>
      <c r="E43" s="249"/>
      <c r="F43" s="370">
        <f t="shared" si="4"/>
        <v>0</v>
      </c>
      <c r="G43" s="249">
        <v>0</v>
      </c>
      <c r="H43" s="220">
        <f t="shared" si="12"/>
        <v>0</v>
      </c>
      <c r="I43" s="231"/>
      <c r="J43" s="370">
        <f t="shared" si="6"/>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hidden="1" customHeight="1" thickBot="1" x14ac:dyDescent="0.25">
      <c r="A44" s="169"/>
      <c r="B44" s="462"/>
      <c r="C44" s="274"/>
      <c r="D44" s="274"/>
      <c r="E44" s="277"/>
      <c r="F44" s="370">
        <f t="shared" si="4"/>
        <v>0</v>
      </c>
      <c r="G44" s="277">
        <v>0</v>
      </c>
      <c r="H44" s="226">
        <f t="shared" si="12"/>
        <v>0</v>
      </c>
      <c r="I44" s="227"/>
      <c r="J44" s="370">
        <f t="shared" si="6"/>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7"/>
        <v>0</v>
      </c>
      <c r="AX44" s="442">
        <f t="shared" si="8"/>
        <v>0</v>
      </c>
      <c r="AY44" s="443">
        <f t="shared" si="3"/>
        <v>0</v>
      </c>
    </row>
    <row r="45" spans="1:51" s="24" customFormat="1" ht="15" hidden="1" customHeight="1" x14ac:dyDescent="0.2">
      <c r="A45" s="196"/>
      <c r="B45" s="462"/>
      <c r="C45" s="168" t="s">
        <v>301</v>
      </c>
      <c r="D45" s="168"/>
      <c r="E45" s="229">
        <f t="shared" ref="E45:L45" si="28">SUM(E46:E47)</f>
        <v>0</v>
      </c>
      <c r="F45" s="433">
        <f t="shared" si="28"/>
        <v>0</v>
      </c>
      <c r="G45" s="229">
        <f t="shared" si="28"/>
        <v>0</v>
      </c>
      <c r="H45" s="229">
        <f t="shared" si="28"/>
        <v>0</v>
      </c>
      <c r="I45" s="203">
        <f t="shared" si="28"/>
        <v>0</v>
      </c>
      <c r="J45" s="321">
        <f t="shared" si="28"/>
        <v>0</v>
      </c>
      <c r="K45" s="203">
        <f t="shared" si="28"/>
        <v>0</v>
      </c>
      <c r="L45" s="219">
        <f t="shared" si="28"/>
        <v>0</v>
      </c>
      <c r="M45" s="219"/>
      <c r="N45" s="267"/>
      <c r="O45" s="220">
        <f>+IFERROR(VLOOKUP(B44,Sheet1!B:D,3,FALSE)+VLOOKUP(B44,Sheet1!B:E,4,FALSE),0)</f>
        <v>0</v>
      </c>
      <c r="P45" s="265">
        <f>SUM(P46:P47)</f>
        <v>0</v>
      </c>
      <c r="Q45" s="269">
        <f>SUM(Q46:Q47)</f>
        <v>0</v>
      </c>
      <c r="R45" s="401">
        <f t="shared" ref="R45:X45" si="29">SUM(R46:R47)</f>
        <v>0</v>
      </c>
      <c r="S45" s="411">
        <f t="shared" si="29"/>
        <v>0</v>
      </c>
      <c r="T45" s="269">
        <f t="shared" si="29"/>
        <v>0</v>
      </c>
      <c r="U45" s="269">
        <f t="shared" si="29"/>
        <v>0</v>
      </c>
      <c r="V45" s="269">
        <f t="shared" si="29"/>
        <v>0</v>
      </c>
      <c r="W45" s="269">
        <f t="shared" si="29"/>
        <v>0</v>
      </c>
      <c r="X45" s="269">
        <f t="shared" si="29"/>
        <v>0</v>
      </c>
      <c r="Y45" s="269">
        <f t="shared" ref="Y45:AV45" si="30">SUM(Y46:Y47)</f>
        <v>0</v>
      </c>
      <c r="Z45" s="269">
        <f t="shared" si="30"/>
        <v>0</v>
      </c>
      <c r="AA45" s="269">
        <f t="shared" si="30"/>
        <v>0</v>
      </c>
      <c r="AB45" s="269">
        <f t="shared" si="30"/>
        <v>0</v>
      </c>
      <c r="AC45" s="269">
        <f t="shared" si="30"/>
        <v>0</v>
      </c>
      <c r="AD45" s="401">
        <f t="shared" si="30"/>
        <v>0</v>
      </c>
      <c r="AE45" s="411">
        <f t="shared" si="30"/>
        <v>0</v>
      </c>
      <c r="AF45" s="269">
        <f t="shared" si="30"/>
        <v>0</v>
      </c>
      <c r="AG45" s="269">
        <f t="shared" si="30"/>
        <v>0</v>
      </c>
      <c r="AH45" s="269">
        <f t="shared" si="30"/>
        <v>0</v>
      </c>
      <c r="AI45" s="269">
        <f t="shared" si="30"/>
        <v>0</v>
      </c>
      <c r="AJ45" s="269">
        <f t="shared" si="30"/>
        <v>0</v>
      </c>
      <c r="AK45" s="269">
        <f t="shared" si="30"/>
        <v>0</v>
      </c>
      <c r="AL45" s="269">
        <f t="shared" si="30"/>
        <v>0</v>
      </c>
      <c r="AM45" s="269">
        <f t="shared" si="30"/>
        <v>0</v>
      </c>
      <c r="AN45" s="269">
        <f t="shared" si="30"/>
        <v>0</v>
      </c>
      <c r="AO45" s="269">
        <f t="shared" si="30"/>
        <v>0</v>
      </c>
      <c r="AP45" s="401">
        <f t="shared" si="30"/>
        <v>0</v>
      </c>
      <c r="AQ45" s="411">
        <f t="shared" si="30"/>
        <v>0</v>
      </c>
      <c r="AR45" s="269">
        <f t="shared" si="30"/>
        <v>0</v>
      </c>
      <c r="AS45" s="269">
        <f t="shared" si="30"/>
        <v>0</v>
      </c>
      <c r="AT45" s="269">
        <f t="shared" si="30"/>
        <v>0</v>
      </c>
      <c r="AU45" s="269">
        <f t="shared" si="30"/>
        <v>0</v>
      </c>
      <c r="AV45" s="269">
        <f t="shared" si="30"/>
        <v>0</v>
      </c>
      <c r="AW45" s="441">
        <f t="shared" si="7"/>
        <v>0</v>
      </c>
      <c r="AX45" s="442">
        <f t="shared" si="8"/>
        <v>0</v>
      </c>
      <c r="AY45" s="443">
        <f t="shared" si="3"/>
        <v>0</v>
      </c>
    </row>
    <row r="46" spans="1:51" s="4" customFormat="1" ht="15" hidden="1" customHeight="1" x14ac:dyDescent="0.2">
      <c r="A46" s="151"/>
      <c r="B46" s="463"/>
      <c r="C46" s="273"/>
      <c r="D46" s="273"/>
      <c r="E46" s="249"/>
      <c r="F46" s="370">
        <f t="shared" si="4"/>
        <v>0</v>
      </c>
      <c r="G46" s="249">
        <v>0</v>
      </c>
      <c r="H46" s="220">
        <f t="shared" si="12"/>
        <v>0</v>
      </c>
      <c r="I46" s="231"/>
      <c r="J46" s="370">
        <f t="shared" si="6"/>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7"/>
        <v>0</v>
      </c>
      <c r="AX46" s="442">
        <f t="shared" si="8"/>
        <v>0</v>
      </c>
      <c r="AY46" s="443">
        <f t="shared" si="3"/>
        <v>0</v>
      </c>
    </row>
    <row r="47" spans="1:51" s="4" customFormat="1" ht="15" hidden="1" customHeight="1" thickBot="1" x14ac:dyDescent="0.25">
      <c r="A47" s="169"/>
      <c r="B47" s="461"/>
      <c r="C47" s="274"/>
      <c r="D47" s="274"/>
      <c r="E47" s="277"/>
      <c r="F47" s="370">
        <f t="shared" si="4"/>
        <v>0</v>
      </c>
      <c r="G47" s="277">
        <v>0</v>
      </c>
      <c r="H47" s="226">
        <f t="shared" si="12"/>
        <v>0</v>
      </c>
      <c r="I47" s="227"/>
      <c r="J47" s="370">
        <f t="shared" si="6"/>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7"/>
        <v>0</v>
      </c>
      <c r="AX47" s="442">
        <f t="shared" si="8"/>
        <v>0</v>
      </c>
      <c r="AY47" s="443">
        <f t="shared" si="3"/>
        <v>0</v>
      </c>
    </row>
    <row r="48" spans="1:51" s="24" customFormat="1" ht="15" hidden="1" customHeight="1" x14ac:dyDescent="0.2">
      <c r="A48" s="196"/>
      <c r="B48" s="462"/>
      <c r="C48" s="168"/>
      <c r="D48" s="168"/>
      <c r="E48" s="229">
        <f t="shared" ref="E48:L48" si="31">SUM(E49:E50)</f>
        <v>0</v>
      </c>
      <c r="F48" s="433">
        <f t="shared" si="31"/>
        <v>0</v>
      </c>
      <c r="G48" s="229">
        <f t="shared" si="31"/>
        <v>0</v>
      </c>
      <c r="H48" s="229">
        <f t="shared" si="31"/>
        <v>0</v>
      </c>
      <c r="I48" s="203">
        <f t="shared" si="31"/>
        <v>0</v>
      </c>
      <c r="J48" s="321">
        <f t="shared" si="31"/>
        <v>0</v>
      </c>
      <c r="K48" s="203">
        <f t="shared" si="31"/>
        <v>0</v>
      </c>
      <c r="L48" s="219">
        <f t="shared" si="31"/>
        <v>0</v>
      </c>
      <c r="M48" s="219"/>
      <c r="N48" s="198">
        <f>SUM(N49:N50)</f>
        <v>0</v>
      </c>
      <c r="O48" s="198">
        <f>SUM(O49:O50)</f>
        <v>0</v>
      </c>
      <c r="P48" s="265">
        <f>SUM(P49:P50)</f>
        <v>0</v>
      </c>
      <c r="Q48" s="269">
        <f>SUM(Q49:Q50)</f>
        <v>0</v>
      </c>
      <c r="R48" s="401">
        <f t="shared" ref="R48:X48" si="32">SUM(R49:R50)</f>
        <v>0</v>
      </c>
      <c r="S48" s="411">
        <f t="shared" si="32"/>
        <v>0</v>
      </c>
      <c r="T48" s="269">
        <f t="shared" si="32"/>
        <v>0</v>
      </c>
      <c r="U48" s="269">
        <f t="shared" si="32"/>
        <v>0</v>
      </c>
      <c r="V48" s="269">
        <f t="shared" si="32"/>
        <v>0</v>
      </c>
      <c r="W48" s="269">
        <f t="shared" si="32"/>
        <v>0</v>
      </c>
      <c r="X48" s="269">
        <f t="shared" si="32"/>
        <v>0</v>
      </c>
      <c r="Y48" s="269">
        <f t="shared" ref="Y48:AV48" si="33">SUM(Y49:Y50)</f>
        <v>0</v>
      </c>
      <c r="Z48" s="269">
        <f t="shared" si="33"/>
        <v>0</v>
      </c>
      <c r="AA48" s="269">
        <f t="shared" si="33"/>
        <v>0</v>
      </c>
      <c r="AB48" s="269">
        <f t="shared" si="33"/>
        <v>0</v>
      </c>
      <c r="AC48" s="269">
        <f t="shared" si="33"/>
        <v>0</v>
      </c>
      <c r="AD48" s="401">
        <f t="shared" si="33"/>
        <v>0</v>
      </c>
      <c r="AE48" s="411">
        <f t="shared" si="33"/>
        <v>0</v>
      </c>
      <c r="AF48" s="269">
        <f t="shared" si="33"/>
        <v>0</v>
      </c>
      <c r="AG48" s="269">
        <f t="shared" si="33"/>
        <v>0</v>
      </c>
      <c r="AH48" s="269">
        <f t="shared" si="33"/>
        <v>0</v>
      </c>
      <c r="AI48" s="269">
        <f t="shared" si="33"/>
        <v>0</v>
      </c>
      <c r="AJ48" s="269">
        <f t="shared" si="33"/>
        <v>0</v>
      </c>
      <c r="AK48" s="269">
        <f t="shared" si="33"/>
        <v>0</v>
      </c>
      <c r="AL48" s="269">
        <f t="shared" si="33"/>
        <v>0</v>
      </c>
      <c r="AM48" s="269">
        <f t="shared" si="33"/>
        <v>0</v>
      </c>
      <c r="AN48" s="269">
        <f t="shared" si="33"/>
        <v>0</v>
      </c>
      <c r="AO48" s="269">
        <f t="shared" si="33"/>
        <v>0</v>
      </c>
      <c r="AP48" s="401">
        <f t="shared" si="33"/>
        <v>0</v>
      </c>
      <c r="AQ48" s="411">
        <f t="shared" si="33"/>
        <v>0</v>
      </c>
      <c r="AR48" s="269">
        <f t="shared" si="33"/>
        <v>0</v>
      </c>
      <c r="AS48" s="269">
        <f t="shared" si="33"/>
        <v>0</v>
      </c>
      <c r="AT48" s="269">
        <f t="shared" si="33"/>
        <v>0</v>
      </c>
      <c r="AU48" s="269">
        <f t="shared" si="33"/>
        <v>0</v>
      </c>
      <c r="AV48" s="269">
        <f t="shared" si="33"/>
        <v>0</v>
      </c>
      <c r="AW48" s="441">
        <f t="shared" si="7"/>
        <v>0</v>
      </c>
      <c r="AX48" s="442">
        <f t="shared" si="8"/>
        <v>0</v>
      </c>
      <c r="AY48" s="443">
        <f t="shared" si="3"/>
        <v>0</v>
      </c>
    </row>
    <row r="49" spans="1:51" s="4" customFormat="1" ht="15" hidden="1" customHeight="1" x14ac:dyDescent="0.2">
      <c r="A49" s="151"/>
      <c r="B49" s="463"/>
      <c r="C49" s="273"/>
      <c r="D49" s="273"/>
      <c r="E49" s="249"/>
      <c r="F49" s="370">
        <f t="shared" si="4"/>
        <v>0</v>
      </c>
      <c r="G49" s="249">
        <v>0</v>
      </c>
      <c r="H49" s="220">
        <f t="shared" si="12"/>
        <v>0</v>
      </c>
      <c r="I49" s="231"/>
      <c r="J49" s="370">
        <f t="shared" si="6"/>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7"/>
        <v>0</v>
      </c>
      <c r="AX49" s="442">
        <f t="shared" si="8"/>
        <v>0</v>
      </c>
      <c r="AY49" s="443">
        <f t="shared" si="3"/>
        <v>0</v>
      </c>
    </row>
    <row r="50" spans="1:51" s="4" customFormat="1" ht="15" hidden="1" customHeight="1" thickBot="1" x14ac:dyDescent="0.25">
      <c r="A50" s="169"/>
      <c r="B50" s="461"/>
      <c r="C50" s="274"/>
      <c r="D50" s="274"/>
      <c r="E50" s="277"/>
      <c r="F50" s="370">
        <f t="shared" si="4"/>
        <v>0</v>
      </c>
      <c r="G50" s="277">
        <v>0</v>
      </c>
      <c r="H50" s="226">
        <f t="shared" si="12"/>
        <v>0</v>
      </c>
      <c r="I50" s="227"/>
      <c r="J50" s="370">
        <f t="shared" si="6"/>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24" customFormat="1" ht="15" hidden="1" customHeight="1" x14ac:dyDescent="0.2">
      <c r="A51" s="196"/>
      <c r="B51" s="462"/>
      <c r="C51" s="168"/>
      <c r="D51" s="168"/>
      <c r="E51" s="229">
        <f t="shared" ref="E51:L51" si="34">SUM(E52:E53)</f>
        <v>0</v>
      </c>
      <c r="F51" s="433">
        <f t="shared" si="34"/>
        <v>0</v>
      </c>
      <c r="G51" s="229">
        <f t="shared" si="34"/>
        <v>0</v>
      </c>
      <c r="H51" s="229">
        <f t="shared" si="34"/>
        <v>0</v>
      </c>
      <c r="I51" s="203">
        <f t="shared" si="34"/>
        <v>0</v>
      </c>
      <c r="J51" s="321">
        <f t="shared" si="34"/>
        <v>0</v>
      </c>
      <c r="K51" s="203">
        <f t="shared" si="34"/>
        <v>0</v>
      </c>
      <c r="L51" s="219">
        <f t="shared" si="34"/>
        <v>0</v>
      </c>
      <c r="M51" s="219"/>
      <c r="N51" s="198">
        <f>SUM(N52:N53)</f>
        <v>0</v>
      </c>
      <c r="O51" s="198">
        <f>SUM(O52:O53)</f>
        <v>0</v>
      </c>
      <c r="P51" s="265">
        <f>SUM(P52:P53)</f>
        <v>0</v>
      </c>
      <c r="Q51" s="269">
        <f>SUM(Q52:Q53)</f>
        <v>0</v>
      </c>
      <c r="R51" s="401">
        <f t="shared" ref="R51:X51" si="35">SUM(R52:R53)</f>
        <v>0</v>
      </c>
      <c r="S51" s="411">
        <f t="shared" si="35"/>
        <v>0</v>
      </c>
      <c r="T51" s="269">
        <f t="shared" si="35"/>
        <v>0</v>
      </c>
      <c r="U51" s="269">
        <f t="shared" si="35"/>
        <v>0</v>
      </c>
      <c r="V51" s="269">
        <f t="shared" si="35"/>
        <v>0</v>
      </c>
      <c r="W51" s="269">
        <f t="shared" si="35"/>
        <v>0</v>
      </c>
      <c r="X51" s="269">
        <f t="shared" si="35"/>
        <v>0</v>
      </c>
      <c r="Y51" s="269">
        <f t="shared" ref="Y51:AV51" si="36">SUM(Y52:Y53)</f>
        <v>0</v>
      </c>
      <c r="Z51" s="269">
        <f t="shared" si="36"/>
        <v>0</v>
      </c>
      <c r="AA51" s="269">
        <f t="shared" si="36"/>
        <v>0</v>
      </c>
      <c r="AB51" s="269">
        <f t="shared" si="36"/>
        <v>0</v>
      </c>
      <c r="AC51" s="269">
        <f t="shared" si="36"/>
        <v>0</v>
      </c>
      <c r="AD51" s="401">
        <f t="shared" si="36"/>
        <v>0</v>
      </c>
      <c r="AE51" s="411">
        <f t="shared" si="36"/>
        <v>0</v>
      </c>
      <c r="AF51" s="269">
        <f t="shared" si="36"/>
        <v>0</v>
      </c>
      <c r="AG51" s="269">
        <f t="shared" si="36"/>
        <v>0</v>
      </c>
      <c r="AH51" s="269">
        <f t="shared" si="36"/>
        <v>0</v>
      </c>
      <c r="AI51" s="269">
        <f t="shared" si="36"/>
        <v>0</v>
      </c>
      <c r="AJ51" s="269">
        <f t="shared" si="36"/>
        <v>0</v>
      </c>
      <c r="AK51" s="269">
        <f t="shared" si="36"/>
        <v>0</v>
      </c>
      <c r="AL51" s="269">
        <f t="shared" si="36"/>
        <v>0</v>
      </c>
      <c r="AM51" s="269">
        <f t="shared" si="36"/>
        <v>0</v>
      </c>
      <c r="AN51" s="269">
        <f t="shared" si="36"/>
        <v>0</v>
      </c>
      <c r="AO51" s="269">
        <f t="shared" si="36"/>
        <v>0</v>
      </c>
      <c r="AP51" s="401">
        <f t="shared" si="36"/>
        <v>0</v>
      </c>
      <c r="AQ51" s="411">
        <f t="shared" si="36"/>
        <v>0</v>
      </c>
      <c r="AR51" s="269">
        <f t="shared" si="36"/>
        <v>0</v>
      </c>
      <c r="AS51" s="269">
        <f t="shared" si="36"/>
        <v>0</v>
      </c>
      <c r="AT51" s="269">
        <f t="shared" si="36"/>
        <v>0</v>
      </c>
      <c r="AU51" s="269">
        <f t="shared" si="36"/>
        <v>0</v>
      </c>
      <c r="AV51" s="269">
        <f t="shared" si="36"/>
        <v>0</v>
      </c>
      <c r="AW51" s="441">
        <f t="shared" si="7"/>
        <v>0</v>
      </c>
      <c r="AX51" s="442">
        <f t="shared" si="8"/>
        <v>0</v>
      </c>
      <c r="AY51" s="443">
        <f t="shared" si="3"/>
        <v>0</v>
      </c>
    </row>
    <row r="52" spans="1:51" s="4" customFormat="1" ht="15" hidden="1" customHeight="1" x14ac:dyDescent="0.2">
      <c r="A52" s="150"/>
      <c r="B52" s="459"/>
      <c r="C52" s="273" t="s">
        <v>301</v>
      </c>
      <c r="D52" s="273"/>
      <c r="E52" s="249"/>
      <c r="F52" s="370">
        <f t="shared" si="4"/>
        <v>0</v>
      </c>
      <c r="G52" s="249">
        <v>0</v>
      </c>
      <c r="H52" s="220">
        <f t="shared" si="12"/>
        <v>0</v>
      </c>
      <c r="I52" s="231"/>
      <c r="J52" s="370">
        <f t="shared" si="6"/>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hidden="1" customHeight="1" thickBot="1" x14ac:dyDescent="0.25">
      <c r="A53" s="169"/>
      <c r="B53" s="461"/>
      <c r="C53" s="274"/>
      <c r="D53" s="274"/>
      <c r="E53" s="277"/>
      <c r="F53" s="370">
        <f t="shared" si="4"/>
        <v>0</v>
      </c>
      <c r="G53" s="277">
        <v>0</v>
      </c>
      <c r="H53" s="226">
        <f t="shared" si="12"/>
        <v>0</v>
      </c>
      <c r="I53" s="227"/>
      <c r="J53" s="370">
        <f t="shared" si="6"/>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24" customFormat="1" ht="15" hidden="1" customHeight="1" x14ac:dyDescent="0.2">
      <c r="A54" s="196"/>
      <c r="B54" s="462"/>
      <c r="C54" s="168"/>
      <c r="D54" s="168"/>
      <c r="E54" s="229">
        <f t="shared" ref="E54:L54" si="37">SUM(E55:E56)</f>
        <v>0</v>
      </c>
      <c r="F54" s="433">
        <f t="shared" si="37"/>
        <v>0</v>
      </c>
      <c r="G54" s="229">
        <f t="shared" si="37"/>
        <v>0</v>
      </c>
      <c r="H54" s="229">
        <f t="shared" si="37"/>
        <v>0</v>
      </c>
      <c r="I54" s="203">
        <f t="shared" si="37"/>
        <v>0</v>
      </c>
      <c r="J54" s="321">
        <f t="shared" si="37"/>
        <v>0</v>
      </c>
      <c r="K54" s="203">
        <f t="shared" si="37"/>
        <v>0</v>
      </c>
      <c r="L54" s="219">
        <f t="shared" si="37"/>
        <v>0</v>
      </c>
      <c r="M54" s="219"/>
      <c r="N54" s="198"/>
      <c r="O54" s="220"/>
      <c r="P54" s="265">
        <f>SUM(P55:P56)</f>
        <v>0</v>
      </c>
      <c r="Q54" s="269">
        <f>SUM(Q55:Q56)</f>
        <v>0</v>
      </c>
      <c r="R54" s="401">
        <f t="shared" ref="R54:X54" si="38">SUM(R55:R56)</f>
        <v>0</v>
      </c>
      <c r="S54" s="411">
        <f t="shared" si="38"/>
        <v>0</v>
      </c>
      <c r="T54" s="269">
        <f t="shared" si="38"/>
        <v>0</v>
      </c>
      <c r="U54" s="269">
        <f t="shared" si="38"/>
        <v>0</v>
      </c>
      <c r="V54" s="269">
        <f t="shared" si="38"/>
        <v>0</v>
      </c>
      <c r="W54" s="269">
        <f t="shared" si="38"/>
        <v>0</v>
      </c>
      <c r="X54" s="269">
        <f t="shared" si="38"/>
        <v>0</v>
      </c>
      <c r="Y54" s="269">
        <f t="shared" ref="Y54:AV54" si="39">SUM(Y55:Y56)</f>
        <v>0</v>
      </c>
      <c r="Z54" s="269">
        <f t="shared" si="39"/>
        <v>0</v>
      </c>
      <c r="AA54" s="269">
        <f t="shared" si="39"/>
        <v>0</v>
      </c>
      <c r="AB54" s="269">
        <f t="shared" si="39"/>
        <v>0</v>
      </c>
      <c r="AC54" s="269">
        <f t="shared" si="39"/>
        <v>0</v>
      </c>
      <c r="AD54" s="401">
        <f t="shared" si="39"/>
        <v>0</v>
      </c>
      <c r="AE54" s="411">
        <f t="shared" si="39"/>
        <v>0</v>
      </c>
      <c r="AF54" s="269">
        <f t="shared" si="39"/>
        <v>0</v>
      </c>
      <c r="AG54" s="269">
        <f t="shared" si="39"/>
        <v>0</v>
      </c>
      <c r="AH54" s="269">
        <f t="shared" si="39"/>
        <v>0</v>
      </c>
      <c r="AI54" s="269">
        <f t="shared" si="39"/>
        <v>0</v>
      </c>
      <c r="AJ54" s="269">
        <f t="shared" si="39"/>
        <v>0</v>
      </c>
      <c r="AK54" s="269">
        <f t="shared" si="39"/>
        <v>0</v>
      </c>
      <c r="AL54" s="269">
        <f t="shared" si="39"/>
        <v>0</v>
      </c>
      <c r="AM54" s="269">
        <f t="shared" si="39"/>
        <v>0</v>
      </c>
      <c r="AN54" s="269">
        <f t="shared" si="39"/>
        <v>0</v>
      </c>
      <c r="AO54" s="269">
        <f t="shared" si="39"/>
        <v>0</v>
      </c>
      <c r="AP54" s="401">
        <f t="shared" si="39"/>
        <v>0</v>
      </c>
      <c r="AQ54" s="411">
        <f t="shared" si="39"/>
        <v>0</v>
      </c>
      <c r="AR54" s="269">
        <f t="shared" si="39"/>
        <v>0</v>
      </c>
      <c r="AS54" s="269">
        <f t="shared" si="39"/>
        <v>0</v>
      </c>
      <c r="AT54" s="269">
        <f t="shared" si="39"/>
        <v>0</v>
      </c>
      <c r="AU54" s="269">
        <f t="shared" si="39"/>
        <v>0</v>
      </c>
      <c r="AV54" s="269">
        <f t="shared" si="39"/>
        <v>0</v>
      </c>
      <c r="AW54" s="441">
        <f t="shared" si="7"/>
        <v>0</v>
      </c>
      <c r="AX54" s="442">
        <f t="shared" si="8"/>
        <v>0</v>
      </c>
      <c r="AY54" s="443">
        <f t="shared" si="3"/>
        <v>0</v>
      </c>
    </row>
    <row r="55" spans="1:51" s="4" customFormat="1" ht="15" hidden="1" customHeight="1" x14ac:dyDescent="0.2">
      <c r="A55" s="150"/>
      <c r="B55" s="459"/>
      <c r="C55" s="273"/>
      <c r="D55" s="273"/>
      <c r="E55" s="249"/>
      <c r="F55" s="370">
        <f t="shared" si="4"/>
        <v>0</v>
      </c>
      <c r="G55" s="249">
        <v>0</v>
      </c>
      <c r="H55" s="220">
        <f t="shared" si="12"/>
        <v>0</v>
      </c>
      <c r="I55" s="231"/>
      <c r="J55" s="370">
        <f t="shared" si="6"/>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5" hidden="1" customHeight="1" thickBot="1" x14ac:dyDescent="0.25">
      <c r="A56" s="169"/>
      <c r="B56" s="461"/>
      <c r="C56" s="274"/>
      <c r="D56" s="274"/>
      <c r="E56" s="277"/>
      <c r="F56" s="370">
        <f t="shared" si="4"/>
        <v>0</v>
      </c>
      <c r="G56" s="277">
        <v>0</v>
      </c>
      <c r="H56" s="226">
        <f t="shared" si="12"/>
        <v>0</v>
      </c>
      <c r="I56" s="227"/>
      <c r="J56" s="370">
        <f t="shared" si="6"/>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7"/>
        <v>0</v>
      </c>
      <c r="AX56" s="442">
        <f t="shared" si="8"/>
        <v>0</v>
      </c>
      <c r="AY56" s="443">
        <f t="shared" si="3"/>
        <v>0</v>
      </c>
    </row>
    <row r="57" spans="1:51" s="24" customFormat="1" ht="15" hidden="1" customHeight="1" x14ac:dyDescent="0.2">
      <c r="A57" s="196"/>
      <c r="B57" s="462"/>
      <c r="C57" s="168"/>
      <c r="D57" s="168"/>
      <c r="E57" s="229">
        <f t="shared" ref="E57:L57" si="40">SUM(E58:E59)</f>
        <v>0</v>
      </c>
      <c r="F57" s="433">
        <f t="shared" si="40"/>
        <v>0</v>
      </c>
      <c r="G57" s="229">
        <f t="shared" si="40"/>
        <v>0</v>
      </c>
      <c r="H57" s="229">
        <f t="shared" si="40"/>
        <v>0</v>
      </c>
      <c r="I57" s="203">
        <f t="shared" si="40"/>
        <v>0</v>
      </c>
      <c r="J57" s="321">
        <f t="shared" si="40"/>
        <v>0</v>
      </c>
      <c r="K57" s="203">
        <f t="shared" si="40"/>
        <v>0</v>
      </c>
      <c r="L57" s="219">
        <f t="shared" si="40"/>
        <v>0</v>
      </c>
      <c r="M57" s="219"/>
      <c r="N57" s="198">
        <f>SUM(N58:N59)</f>
        <v>0</v>
      </c>
      <c r="O57" s="198">
        <f>SUM(O58:O59)</f>
        <v>0</v>
      </c>
      <c r="P57" s="265">
        <f>SUM(P58:P59)</f>
        <v>0</v>
      </c>
      <c r="Q57" s="269">
        <f>SUM(Q58:Q59)</f>
        <v>0</v>
      </c>
      <c r="R57" s="401">
        <f t="shared" ref="R57:X57" si="41">SUM(R58:R59)</f>
        <v>0</v>
      </c>
      <c r="S57" s="411">
        <f t="shared" si="41"/>
        <v>0</v>
      </c>
      <c r="T57" s="269">
        <f t="shared" si="41"/>
        <v>0</v>
      </c>
      <c r="U57" s="269">
        <f t="shared" si="41"/>
        <v>0</v>
      </c>
      <c r="V57" s="269">
        <f t="shared" si="41"/>
        <v>0</v>
      </c>
      <c r="W57" s="269">
        <f t="shared" si="41"/>
        <v>0</v>
      </c>
      <c r="X57" s="269">
        <f t="shared" si="41"/>
        <v>0</v>
      </c>
      <c r="Y57" s="269">
        <f t="shared" ref="Y57:AV57" si="42">SUM(Y58:Y59)</f>
        <v>0</v>
      </c>
      <c r="Z57" s="269">
        <f t="shared" si="42"/>
        <v>0</v>
      </c>
      <c r="AA57" s="269">
        <f t="shared" si="42"/>
        <v>0</v>
      </c>
      <c r="AB57" s="269">
        <f t="shared" si="42"/>
        <v>0</v>
      </c>
      <c r="AC57" s="269">
        <f t="shared" si="42"/>
        <v>0</v>
      </c>
      <c r="AD57" s="401">
        <f t="shared" si="42"/>
        <v>0</v>
      </c>
      <c r="AE57" s="411">
        <f t="shared" si="42"/>
        <v>0</v>
      </c>
      <c r="AF57" s="269">
        <f t="shared" si="42"/>
        <v>0</v>
      </c>
      <c r="AG57" s="269">
        <f t="shared" si="42"/>
        <v>0</v>
      </c>
      <c r="AH57" s="269">
        <f t="shared" si="42"/>
        <v>0</v>
      </c>
      <c r="AI57" s="269">
        <f t="shared" si="42"/>
        <v>0</v>
      </c>
      <c r="AJ57" s="269">
        <f t="shared" si="42"/>
        <v>0</v>
      </c>
      <c r="AK57" s="269">
        <f t="shared" si="42"/>
        <v>0</v>
      </c>
      <c r="AL57" s="269">
        <f t="shared" si="42"/>
        <v>0</v>
      </c>
      <c r="AM57" s="269">
        <f t="shared" si="42"/>
        <v>0</v>
      </c>
      <c r="AN57" s="269">
        <f t="shared" si="42"/>
        <v>0</v>
      </c>
      <c r="AO57" s="269">
        <f t="shared" si="42"/>
        <v>0</v>
      </c>
      <c r="AP57" s="401">
        <f t="shared" si="42"/>
        <v>0</v>
      </c>
      <c r="AQ57" s="411">
        <f t="shared" si="42"/>
        <v>0</v>
      </c>
      <c r="AR57" s="269">
        <f t="shared" si="42"/>
        <v>0</v>
      </c>
      <c r="AS57" s="269">
        <f t="shared" si="42"/>
        <v>0</v>
      </c>
      <c r="AT57" s="269">
        <f t="shared" si="42"/>
        <v>0</v>
      </c>
      <c r="AU57" s="269">
        <f t="shared" si="42"/>
        <v>0</v>
      </c>
      <c r="AV57" s="269">
        <f t="shared" si="42"/>
        <v>0</v>
      </c>
      <c r="AW57" s="441">
        <f t="shared" si="7"/>
        <v>0</v>
      </c>
      <c r="AX57" s="442">
        <f t="shared" si="8"/>
        <v>0</v>
      </c>
      <c r="AY57" s="443">
        <f t="shared" ref="AY57:AY64" si="43">+G57-AX57</f>
        <v>0</v>
      </c>
    </row>
    <row r="58" spans="1:51" s="4" customFormat="1" ht="15" hidden="1" customHeight="1" x14ac:dyDescent="0.2">
      <c r="A58" s="150"/>
      <c r="B58" s="459"/>
      <c r="C58" s="273"/>
      <c r="D58" s="273"/>
      <c r="E58" s="249"/>
      <c r="F58" s="370">
        <f t="shared" si="4"/>
        <v>0</v>
      </c>
      <c r="G58" s="249">
        <v>0</v>
      </c>
      <c r="H58" s="220">
        <f t="shared" si="12"/>
        <v>0</v>
      </c>
      <c r="I58" s="231"/>
      <c r="J58" s="370">
        <f t="shared" si="6"/>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7"/>
        <v>0</v>
      </c>
      <c r="AX58" s="442">
        <f t="shared" si="8"/>
        <v>0</v>
      </c>
      <c r="AY58" s="443">
        <f t="shared" si="43"/>
        <v>0</v>
      </c>
    </row>
    <row r="59" spans="1:51" s="4" customFormat="1" ht="15" hidden="1" customHeight="1" thickBot="1" x14ac:dyDescent="0.25">
      <c r="A59" s="170"/>
      <c r="B59" s="460"/>
      <c r="C59" s="274"/>
      <c r="D59" s="274"/>
      <c r="E59" s="277"/>
      <c r="F59" s="370">
        <f t="shared" si="4"/>
        <v>0</v>
      </c>
      <c r="G59" s="277">
        <v>0</v>
      </c>
      <c r="H59" s="226">
        <f t="shared" si="12"/>
        <v>0</v>
      </c>
      <c r="I59" s="227"/>
      <c r="J59" s="370">
        <f t="shared" si="6"/>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44">SUM(P59:AV59)</f>
        <v>0</v>
      </c>
      <c r="AX59" s="442">
        <f t="shared" ref="AX59:AX64" si="45">+AW59+N59</f>
        <v>0</v>
      </c>
      <c r="AY59" s="443">
        <f t="shared" si="43"/>
        <v>0</v>
      </c>
    </row>
    <row r="60" spans="1:51" s="24" customFormat="1" ht="15" hidden="1" customHeight="1" x14ac:dyDescent="0.2">
      <c r="A60" s="197"/>
      <c r="B60" s="464"/>
      <c r="C60" s="259"/>
      <c r="D60" s="374"/>
      <c r="E60" s="229">
        <f t="shared" ref="E60:L60" si="46">SUM(E61:E62)</f>
        <v>0</v>
      </c>
      <c r="F60" s="433">
        <f t="shared" si="46"/>
        <v>0</v>
      </c>
      <c r="G60" s="229">
        <f t="shared" si="46"/>
        <v>0</v>
      </c>
      <c r="H60" s="229">
        <f t="shared" si="46"/>
        <v>0</v>
      </c>
      <c r="I60" s="203">
        <f t="shared" si="46"/>
        <v>0</v>
      </c>
      <c r="J60" s="321">
        <f t="shared" si="46"/>
        <v>0</v>
      </c>
      <c r="K60" s="203">
        <f t="shared" si="46"/>
        <v>0</v>
      </c>
      <c r="L60" s="219">
        <f t="shared" si="46"/>
        <v>0</v>
      </c>
      <c r="M60" s="219"/>
      <c r="N60" s="198">
        <f>SUM(N61:N62)</f>
        <v>0</v>
      </c>
      <c r="O60" s="198">
        <f>SUM(O61:O62)</f>
        <v>0</v>
      </c>
      <c r="P60" s="265">
        <f>SUM(P61:P62)</f>
        <v>0</v>
      </c>
      <c r="Q60" s="269">
        <f>SUM(Q61:Q62)</f>
        <v>0</v>
      </c>
      <c r="R60" s="401">
        <f t="shared" ref="R60:X60" si="47">SUM(R61:R62)</f>
        <v>0</v>
      </c>
      <c r="S60" s="411">
        <f t="shared" si="47"/>
        <v>0</v>
      </c>
      <c r="T60" s="269">
        <f t="shared" si="47"/>
        <v>0</v>
      </c>
      <c r="U60" s="269">
        <f t="shared" si="47"/>
        <v>0</v>
      </c>
      <c r="V60" s="269">
        <f t="shared" si="47"/>
        <v>0</v>
      </c>
      <c r="W60" s="269">
        <f t="shared" si="47"/>
        <v>0</v>
      </c>
      <c r="X60" s="269">
        <f t="shared" si="47"/>
        <v>0</v>
      </c>
      <c r="Y60" s="269">
        <f t="shared" ref="Y60:AV60" si="48">SUM(Y61:Y62)</f>
        <v>0</v>
      </c>
      <c r="Z60" s="269">
        <f t="shared" si="48"/>
        <v>0</v>
      </c>
      <c r="AA60" s="269">
        <f t="shared" si="48"/>
        <v>0</v>
      </c>
      <c r="AB60" s="269">
        <f t="shared" si="48"/>
        <v>0</v>
      </c>
      <c r="AC60" s="269">
        <f t="shared" si="48"/>
        <v>0</v>
      </c>
      <c r="AD60" s="401">
        <f t="shared" si="48"/>
        <v>0</v>
      </c>
      <c r="AE60" s="411">
        <f t="shared" si="48"/>
        <v>0</v>
      </c>
      <c r="AF60" s="269">
        <f t="shared" si="48"/>
        <v>0</v>
      </c>
      <c r="AG60" s="269">
        <f t="shared" si="48"/>
        <v>0</v>
      </c>
      <c r="AH60" s="269">
        <f t="shared" si="48"/>
        <v>0</v>
      </c>
      <c r="AI60" s="269">
        <f t="shared" si="48"/>
        <v>0</v>
      </c>
      <c r="AJ60" s="269">
        <f t="shared" si="48"/>
        <v>0</v>
      </c>
      <c r="AK60" s="269">
        <f t="shared" si="48"/>
        <v>0</v>
      </c>
      <c r="AL60" s="269">
        <f t="shared" si="48"/>
        <v>0</v>
      </c>
      <c r="AM60" s="269">
        <f t="shared" si="48"/>
        <v>0</v>
      </c>
      <c r="AN60" s="269">
        <f t="shared" si="48"/>
        <v>0</v>
      </c>
      <c r="AO60" s="269">
        <f t="shared" si="48"/>
        <v>0</v>
      </c>
      <c r="AP60" s="401">
        <f t="shared" si="48"/>
        <v>0</v>
      </c>
      <c r="AQ60" s="411">
        <f t="shared" si="48"/>
        <v>0</v>
      </c>
      <c r="AR60" s="269">
        <f t="shared" si="48"/>
        <v>0</v>
      </c>
      <c r="AS60" s="269">
        <f t="shared" si="48"/>
        <v>0</v>
      </c>
      <c r="AT60" s="269">
        <f t="shared" si="48"/>
        <v>0</v>
      </c>
      <c r="AU60" s="269">
        <f t="shared" si="48"/>
        <v>0</v>
      </c>
      <c r="AV60" s="269">
        <f t="shared" si="48"/>
        <v>0</v>
      </c>
      <c r="AW60" s="441">
        <f t="shared" si="44"/>
        <v>0</v>
      </c>
      <c r="AX60" s="442">
        <f t="shared" si="45"/>
        <v>0</v>
      </c>
      <c r="AY60" s="443">
        <f t="shared" si="43"/>
        <v>0</v>
      </c>
    </row>
    <row r="61" spans="1:51" s="4" customFormat="1" ht="15" hidden="1" customHeight="1" x14ac:dyDescent="0.2">
      <c r="A61" s="174"/>
      <c r="B61" s="465"/>
      <c r="C61" s="275"/>
      <c r="D61" s="275"/>
      <c r="E61" s="249"/>
      <c r="F61" s="370">
        <f t="shared" si="4"/>
        <v>0</v>
      </c>
      <c r="G61" s="249">
        <v>0</v>
      </c>
      <c r="H61" s="220">
        <f t="shared" si="12"/>
        <v>0</v>
      </c>
      <c r="I61" s="233"/>
      <c r="J61" s="370">
        <f t="shared" si="6"/>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44"/>
        <v>0</v>
      </c>
      <c r="AX61" s="442">
        <f t="shared" si="45"/>
        <v>0</v>
      </c>
      <c r="AY61" s="443">
        <f t="shared" si="43"/>
        <v>0</v>
      </c>
    </row>
    <row r="62" spans="1:51" s="4" customFormat="1" ht="15" hidden="1" customHeight="1" thickBot="1" x14ac:dyDescent="0.25">
      <c r="A62" s="179"/>
      <c r="B62" s="460"/>
      <c r="C62" s="276"/>
      <c r="D62" s="276"/>
      <c r="E62" s="277"/>
      <c r="F62" s="371">
        <f t="shared" si="4"/>
        <v>0</v>
      </c>
      <c r="G62" s="277">
        <v>0</v>
      </c>
      <c r="H62" s="226">
        <f t="shared" si="12"/>
        <v>0</v>
      </c>
      <c r="I62" s="227"/>
      <c r="J62" s="372">
        <f t="shared" si="6"/>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44"/>
        <v>0</v>
      </c>
      <c r="AX62" s="442">
        <f t="shared" si="45"/>
        <v>0</v>
      </c>
      <c r="AY62" s="443">
        <f t="shared" si="4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44"/>
        <v>0</v>
      </c>
      <c r="AX63" s="442">
        <f t="shared" si="45"/>
        <v>0</v>
      </c>
      <c r="AY63" s="443">
        <f t="shared" si="43"/>
        <v>0</v>
      </c>
    </row>
    <row r="64" spans="1:51" s="3" customFormat="1" ht="22.5" customHeight="1" thickBot="1" x14ac:dyDescent="0.3">
      <c r="A64" s="175"/>
      <c r="B64" s="175"/>
      <c r="C64" s="176"/>
      <c r="D64" s="17"/>
      <c r="E64" s="240">
        <f t="shared" ref="E64:L64" si="49">SUM(E8,E23,E30,E33,E36,E39,E42,E45,E48,E51,E54,E57,E60)</f>
        <v>0</v>
      </c>
      <c r="F64" s="328">
        <f t="shared" si="49"/>
        <v>0</v>
      </c>
      <c r="G64" s="240">
        <f t="shared" si="49"/>
        <v>0</v>
      </c>
      <c r="H64" s="240">
        <f t="shared" si="49"/>
        <v>0</v>
      </c>
      <c r="I64" s="241">
        <f t="shared" si="49"/>
        <v>0</v>
      </c>
      <c r="J64" s="328">
        <f>SUM(J8,J23,J30,J33,J36,J39,J42,J45,J48,J51,J54,J57,J60)</f>
        <v>0</v>
      </c>
      <c r="K64" s="241">
        <f t="shared" si="49"/>
        <v>0</v>
      </c>
      <c r="L64" s="241">
        <f t="shared" si="49"/>
        <v>0</v>
      </c>
      <c r="M64" s="241"/>
      <c r="N64" s="240">
        <f t="shared" ref="N64:AC64" si="50">SUM(N8,N23,N30,N33,N36,N39,N42,N45,N48,N51,N54,N57,N60)</f>
        <v>0</v>
      </c>
      <c r="O64" s="240">
        <f>SUM(O8,O23,O30,O33,O36,O39,O42,O45,O48,O51,O54,O57,O60)</f>
        <v>0</v>
      </c>
      <c r="P64" s="240">
        <f t="shared" si="50"/>
        <v>0</v>
      </c>
      <c r="Q64" s="240">
        <f t="shared" si="50"/>
        <v>0</v>
      </c>
      <c r="R64" s="405">
        <f t="shared" si="50"/>
        <v>0</v>
      </c>
      <c r="S64" s="397">
        <f t="shared" si="50"/>
        <v>0</v>
      </c>
      <c r="T64" s="240">
        <f t="shared" si="50"/>
        <v>0</v>
      </c>
      <c r="U64" s="240">
        <f t="shared" si="50"/>
        <v>0</v>
      </c>
      <c r="V64" s="240">
        <f t="shared" si="50"/>
        <v>0</v>
      </c>
      <c r="W64" s="240">
        <f t="shared" si="50"/>
        <v>0</v>
      </c>
      <c r="X64" s="240">
        <f t="shared" si="50"/>
        <v>0</v>
      </c>
      <c r="Y64" s="240">
        <f t="shared" si="50"/>
        <v>0</v>
      </c>
      <c r="Z64" s="240">
        <f t="shared" si="50"/>
        <v>0</v>
      </c>
      <c r="AA64" s="240">
        <f t="shared" si="50"/>
        <v>0</v>
      </c>
      <c r="AB64" s="240">
        <f t="shared" si="50"/>
        <v>0</v>
      </c>
      <c r="AC64" s="240">
        <f t="shared" si="50"/>
        <v>0</v>
      </c>
      <c r="AD64" s="405">
        <f t="shared" ref="AD64:AV64" si="51">SUM(AD8,AD23,AD30,AD33,AD36,AD39,AD42,AD45,AD48,AD51,AD54,AD57,AD60)</f>
        <v>0</v>
      </c>
      <c r="AE64" s="397">
        <f t="shared" si="51"/>
        <v>0</v>
      </c>
      <c r="AF64" s="240">
        <f t="shared" si="51"/>
        <v>0</v>
      </c>
      <c r="AG64" s="240">
        <f t="shared" si="51"/>
        <v>0</v>
      </c>
      <c r="AH64" s="240">
        <f t="shared" si="51"/>
        <v>0</v>
      </c>
      <c r="AI64" s="240">
        <f t="shared" si="51"/>
        <v>0</v>
      </c>
      <c r="AJ64" s="240">
        <f t="shared" si="51"/>
        <v>0</v>
      </c>
      <c r="AK64" s="240">
        <f t="shared" si="51"/>
        <v>0</v>
      </c>
      <c r="AL64" s="240">
        <f t="shared" si="51"/>
        <v>0</v>
      </c>
      <c r="AM64" s="240">
        <f t="shared" si="51"/>
        <v>0</v>
      </c>
      <c r="AN64" s="240">
        <f t="shared" si="51"/>
        <v>0</v>
      </c>
      <c r="AO64" s="240">
        <f t="shared" si="51"/>
        <v>0</v>
      </c>
      <c r="AP64" s="405">
        <f t="shared" si="51"/>
        <v>0</v>
      </c>
      <c r="AQ64" s="397">
        <f t="shared" si="51"/>
        <v>0</v>
      </c>
      <c r="AR64" s="240">
        <f t="shared" si="51"/>
        <v>0</v>
      </c>
      <c r="AS64" s="240">
        <f t="shared" si="51"/>
        <v>0</v>
      </c>
      <c r="AT64" s="240">
        <f t="shared" si="51"/>
        <v>0</v>
      </c>
      <c r="AU64" s="240">
        <f t="shared" si="51"/>
        <v>0</v>
      </c>
      <c r="AV64" s="240">
        <f t="shared" si="51"/>
        <v>0</v>
      </c>
      <c r="AW64" s="240">
        <f t="shared" si="44"/>
        <v>0</v>
      </c>
      <c r="AX64" s="240">
        <f t="shared" si="45"/>
        <v>0</v>
      </c>
      <c r="AY64" s="445">
        <f t="shared" si="43"/>
        <v>0</v>
      </c>
    </row>
    <row r="65" spans="1:50" hidden="1" x14ac:dyDescent="0.25">
      <c r="A65" s="8"/>
      <c r="B65" s="8"/>
      <c r="C65" s="8"/>
      <c r="D65" s="8"/>
      <c r="E65" s="871"/>
      <c r="F65" s="871"/>
      <c r="G65" s="871"/>
      <c r="H65" s="871"/>
      <c r="I65" s="872"/>
      <c r="J65" s="873"/>
      <c r="K65" s="873"/>
      <c r="L65" s="873"/>
      <c r="M65" s="874"/>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52">+N64*0.2</f>
        <v>0</v>
      </c>
      <c r="O68" s="210">
        <f>+O64*0.2</f>
        <v>0</v>
      </c>
      <c r="P68" s="210">
        <f t="shared" si="52"/>
        <v>0</v>
      </c>
      <c r="Q68" s="210">
        <f t="shared" si="52"/>
        <v>0</v>
      </c>
      <c r="R68" s="429">
        <f t="shared" si="52"/>
        <v>0</v>
      </c>
      <c r="S68" s="426">
        <f t="shared" si="52"/>
        <v>0</v>
      </c>
      <c r="T68" s="210">
        <f t="shared" si="52"/>
        <v>0</v>
      </c>
      <c r="U68" s="210">
        <f t="shared" si="52"/>
        <v>0</v>
      </c>
      <c r="V68" s="210">
        <f t="shared" si="52"/>
        <v>0</v>
      </c>
      <c r="W68" s="210">
        <f t="shared" si="52"/>
        <v>0</v>
      </c>
      <c r="X68" s="210">
        <f t="shared" si="52"/>
        <v>0</v>
      </c>
      <c r="Y68" s="210">
        <f t="shared" si="52"/>
        <v>0</v>
      </c>
      <c r="Z68" s="210">
        <f t="shared" si="52"/>
        <v>0</v>
      </c>
      <c r="AA68" s="210">
        <f t="shared" si="52"/>
        <v>0</v>
      </c>
      <c r="AB68" s="210">
        <f t="shared" si="52"/>
        <v>0</v>
      </c>
      <c r="AC68" s="210">
        <f t="shared" si="52"/>
        <v>0</v>
      </c>
      <c r="AD68" s="429">
        <f t="shared" ref="AD68:AV68" si="53">+AD64*0.2</f>
        <v>0</v>
      </c>
      <c r="AE68" s="426">
        <f t="shared" si="53"/>
        <v>0</v>
      </c>
      <c r="AF68" s="210">
        <f t="shared" si="53"/>
        <v>0</v>
      </c>
      <c r="AG68" s="210">
        <f t="shared" si="53"/>
        <v>0</v>
      </c>
      <c r="AH68" s="210">
        <f t="shared" si="53"/>
        <v>0</v>
      </c>
      <c r="AI68" s="210">
        <f t="shared" si="53"/>
        <v>0</v>
      </c>
      <c r="AJ68" s="210">
        <f t="shared" si="53"/>
        <v>0</v>
      </c>
      <c r="AK68" s="210">
        <f t="shared" si="53"/>
        <v>0</v>
      </c>
      <c r="AL68" s="210">
        <f t="shared" si="53"/>
        <v>0</v>
      </c>
      <c r="AM68" s="210">
        <f t="shared" si="53"/>
        <v>0</v>
      </c>
      <c r="AN68" s="210">
        <f t="shared" si="53"/>
        <v>0</v>
      </c>
      <c r="AO68" s="210">
        <f t="shared" si="53"/>
        <v>0</v>
      </c>
      <c r="AP68" s="429">
        <f t="shared" si="53"/>
        <v>0</v>
      </c>
      <c r="AQ68" s="426">
        <f t="shared" si="53"/>
        <v>0</v>
      </c>
      <c r="AR68" s="210">
        <f t="shared" si="53"/>
        <v>0</v>
      </c>
      <c r="AS68" s="210">
        <f t="shared" si="53"/>
        <v>0</v>
      </c>
      <c r="AT68" s="210">
        <f t="shared" si="53"/>
        <v>0</v>
      </c>
      <c r="AU68" s="210">
        <f t="shared" si="53"/>
        <v>0</v>
      </c>
      <c r="AV68" s="210">
        <f t="shared" si="53"/>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54">SUM(P64:P68)</f>
        <v>0</v>
      </c>
      <c r="Q69" s="210">
        <f t="shared" si="54"/>
        <v>0</v>
      </c>
      <c r="R69" s="429">
        <f t="shared" si="54"/>
        <v>0</v>
      </c>
      <c r="S69" s="426">
        <f t="shared" si="54"/>
        <v>0</v>
      </c>
      <c r="T69" s="210">
        <f t="shared" si="54"/>
        <v>0</v>
      </c>
      <c r="U69" s="210">
        <f t="shared" si="54"/>
        <v>0</v>
      </c>
      <c r="V69" s="210">
        <f t="shared" si="54"/>
        <v>0</v>
      </c>
      <c r="W69" s="210">
        <f t="shared" si="54"/>
        <v>0</v>
      </c>
      <c r="X69" s="210">
        <f t="shared" si="54"/>
        <v>0</v>
      </c>
      <c r="Y69" s="210">
        <f t="shared" si="54"/>
        <v>0</v>
      </c>
      <c r="Z69" s="210">
        <f t="shared" si="54"/>
        <v>0</v>
      </c>
      <c r="AA69" s="210">
        <f t="shared" si="54"/>
        <v>0</v>
      </c>
      <c r="AB69" s="210">
        <f t="shared" si="54"/>
        <v>0</v>
      </c>
      <c r="AC69" s="210">
        <f t="shared" si="54"/>
        <v>0</v>
      </c>
      <c r="AD69" s="429">
        <f t="shared" ref="AD69:AV69" si="55">SUM(AD64:AD68)</f>
        <v>0</v>
      </c>
      <c r="AE69" s="426">
        <f t="shared" si="55"/>
        <v>0</v>
      </c>
      <c r="AF69" s="210">
        <f t="shared" si="55"/>
        <v>0</v>
      </c>
      <c r="AG69" s="210">
        <f t="shared" si="55"/>
        <v>0</v>
      </c>
      <c r="AH69" s="210">
        <f t="shared" si="55"/>
        <v>0</v>
      </c>
      <c r="AI69" s="210">
        <f t="shared" si="55"/>
        <v>0</v>
      </c>
      <c r="AJ69" s="210">
        <f t="shared" si="55"/>
        <v>0</v>
      </c>
      <c r="AK69" s="210">
        <f t="shared" si="55"/>
        <v>0</v>
      </c>
      <c r="AL69" s="210">
        <f t="shared" si="55"/>
        <v>0</v>
      </c>
      <c r="AM69" s="210">
        <f t="shared" si="55"/>
        <v>0</v>
      </c>
      <c r="AN69" s="210">
        <f t="shared" si="55"/>
        <v>0</v>
      </c>
      <c r="AO69" s="210">
        <f t="shared" si="55"/>
        <v>0</v>
      </c>
      <c r="AP69" s="429">
        <f t="shared" si="55"/>
        <v>0</v>
      </c>
      <c r="AQ69" s="426">
        <f t="shared" si="55"/>
        <v>0</v>
      </c>
      <c r="AR69" s="210">
        <f t="shared" si="55"/>
        <v>0</v>
      </c>
      <c r="AS69" s="210">
        <f t="shared" si="55"/>
        <v>0</v>
      </c>
      <c r="AT69" s="210">
        <f t="shared" si="55"/>
        <v>0</v>
      </c>
      <c r="AU69" s="210">
        <f t="shared" si="55"/>
        <v>0</v>
      </c>
      <c r="AV69" s="210">
        <f t="shared" si="55"/>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IF(G66&gt;E66,"Budget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IF(AY66&lt;0,"Actual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ZK109.K270.Analysis code</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SUM(AD9:AD19)</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8" si="3">+G8-AX8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hidden="1" customHeight="1" x14ac:dyDescent="0.2">
      <c r="A10" s="150"/>
      <c r="B10" s="459"/>
      <c r="C10" s="451"/>
      <c r="D10" s="451"/>
      <c r="E10" s="256"/>
      <c r="F10" s="370">
        <f t="shared" ref="F10:F64" si="4">-E10+G10</f>
        <v>0</v>
      </c>
      <c r="G10" s="256"/>
      <c r="H10" s="572">
        <f t="shared" ref="H10:H64" si="5">SUM(N10:AV10)</f>
        <v>0</v>
      </c>
      <c r="I10" s="224"/>
      <c r="J10" s="370">
        <f t="shared" ref="J10:J64"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7">SUM(P10:AV10)</f>
        <v>0</v>
      </c>
      <c r="AX10" s="442">
        <f t="shared" ref="AX10:AX60" si="8">+AW10+N10</f>
        <v>0</v>
      </c>
      <c r="AY10" s="443">
        <f t="shared" si="3"/>
        <v>0</v>
      </c>
    </row>
    <row r="11" spans="1:52" s="4" customFormat="1" ht="15" hidden="1" customHeight="1" x14ac:dyDescent="0.2">
      <c r="A11" s="150"/>
      <c r="B11" s="459"/>
      <c r="C11" s="262"/>
      <c r="D11" s="373"/>
      <c r="E11" s="256"/>
      <c r="F11" s="370">
        <f t="shared" si="4"/>
        <v>0</v>
      </c>
      <c r="G11" s="256"/>
      <c r="H11" s="572">
        <f t="shared" si="5"/>
        <v>0</v>
      </c>
      <c r="I11" s="224"/>
      <c r="J11" s="370">
        <f t="shared" si="6"/>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hidden="1" customHeight="1" x14ac:dyDescent="0.2">
      <c r="A12" s="150"/>
      <c r="B12" s="459"/>
      <c r="C12" s="262"/>
      <c r="D12" s="373"/>
      <c r="E12" s="256"/>
      <c r="F12" s="370">
        <f t="shared" si="4"/>
        <v>0</v>
      </c>
      <c r="G12" s="256"/>
      <c r="H12" s="572">
        <f t="shared" si="5"/>
        <v>0</v>
      </c>
      <c r="I12" s="224"/>
      <c r="J12" s="370">
        <f t="shared" si="6"/>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2">
      <c r="A13" s="150"/>
      <c r="B13" s="459"/>
      <c r="C13" s="262"/>
      <c r="D13" s="373"/>
      <c r="E13" s="256"/>
      <c r="F13" s="370">
        <f t="shared" si="4"/>
        <v>0</v>
      </c>
      <c r="G13" s="256"/>
      <c r="H13" s="572">
        <f t="shared" si="5"/>
        <v>0</v>
      </c>
      <c r="I13" s="224"/>
      <c r="J13" s="370">
        <f t="shared" si="6"/>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262"/>
      <c r="D14" s="373"/>
      <c r="E14" s="256"/>
      <c r="F14" s="370">
        <f t="shared" si="4"/>
        <v>0</v>
      </c>
      <c r="G14" s="256"/>
      <c r="H14" s="572">
        <f t="shared" si="5"/>
        <v>0</v>
      </c>
      <c r="I14" s="224"/>
      <c r="J14" s="370">
        <f t="shared" si="6"/>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2">
      <c r="A17" s="150"/>
      <c r="B17" s="459"/>
      <c r="C17" s="262"/>
      <c r="D17" s="373"/>
      <c r="E17" s="256"/>
      <c r="F17" s="370">
        <f t="shared" si="4"/>
        <v>0</v>
      </c>
      <c r="G17" s="256"/>
      <c r="H17" s="572">
        <f t="shared" si="5"/>
        <v>0</v>
      </c>
      <c r="I17" s="224"/>
      <c r="J17" s="370">
        <f t="shared" si="6"/>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customHeight="1" x14ac:dyDescent="0.2">
      <c r="A18" s="150"/>
      <c r="B18" s="459" t="str">
        <f>+B8</f>
        <v>ZK109.K270.Analysis code</v>
      </c>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customHeight="1" thickBot="1" x14ac:dyDescent="0.3">
      <c r="A19" s="170"/>
      <c r="B19" s="460"/>
      <c r="C19" s="280" t="s">
        <v>301</v>
      </c>
      <c r="D19" s="280"/>
      <c r="E19" s="277"/>
      <c r="F19" s="370">
        <f t="shared" si="4"/>
        <v>0</v>
      </c>
      <c r="G19" s="277"/>
      <c r="H19" s="579">
        <f t="shared" si="5"/>
        <v>0</v>
      </c>
      <c r="I19" s="227"/>
      <c r="J19" s="370">
        <f t="shared" si="6"/>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2">
      <c r="A20" s="196" t="s">
        <v>190</v>
      </c>
      <c r="B20" s="458" t="str">
        <f>+LEFT($E$5,5)&amp;"."&amp;A20&amp;"."&amp;$E$3</f>
        <v>ZK109.K271.Analysis code</v>
      </c>
      <c r="C20" s="343" t="s">
        <v>191</v>
      </c>
      <c r="D20" s="343"/>
      <c r="E20" s="229">
        <f t="shared" ref="E20:L20" si="9">SUM(E21:E26)</f>
        <v>0</v>
      </c>
      <c r="F20" s="433">
        <f t="shared" si="9"/>
        <v>0</v>
      </c>
      <c r="G20" s="229">
        <f t="shared" si="9"/>
        <v>0</v>
      </c>
      <c r="H20" s="229">
        <f t="shared" si="9"/>
        <v>0</v>
      </c>
      <c r="I20" s="203">
        <f t="shared" si="9"/>
        <v>0</v>
      </c>
      <c r="J20" s="321">
        <f t="shared" si="9"/>
        <v>0</v>
      </c>
      <c r="K20" s="203">
        <f t="shared" si="9"/>
        <v>0</v>
      </c>
      <c r="L20" s="219">
        <f t="shared" si="9"/>
        <v>0</v>
      </c>
      <c r="M20" s="219"/>
      <c r="N20" s="198">
        <f>SUM(N21:N26)</f>
        <v>0</v>
      </c>
      <c r="O20" s="198">
        <f>SUM(O21:O26)</f>
        <v>0</v>
      </c>
      <c r="P20" s="265">
        <f>SUM(P21:P26)</f>
        <v>0</v>
      </c>
      <c r="Q20" s="269">
        <f>SUM(Q21:Q26)</f>
        <v>0</v>
      </c>
      <c r="R20" s="401">
        <f t="shared" ref="R20:X20" si="10">SUM(R21:R26)</f>
        <v>0</v>
      </c>
      <c r="S20" s="411">
        <f t="shared" si="10"/>
        <v>0</v>
      </c>
      <c r="T20" s="269">
        <f t="shared" si="10"/>
        <v>0</v>
      </c>
      <c r="U20" s="269">
        <f t="shared" si="10"/>
        <v>0</v>
      </c>
      <c r="V20" s="269">
        <f t="shared" si="10"/>
        <v>0</v>
      </c>
      <c r="W20" s="269">
        <f t="shared" si="10"/>
        <v>0</v>
      </c>
      <c r="X20" s="269">
        <f t="shared" si="10"/>
        <v>0</v>
      </c>
      <c r="Y20" s="269">
        <f t="shared" ref="Y20:AV20" si="11">SUM(Y21:Y26)</f>
        <v>0</v>
      </c>
      <c r="Z20" s="269">
        <f t="shared" si="11"/>
        <v>0</v>
      </c>
      <c r="AA20" s="269">
        <f t="shared" si="11"/>
        <v>0</v>
      </c>
      <c r="AB20" s="269">
        <f t="shared" si="11"/>
        <v>0</v>
      </c>
      <c r="AC20" s="269">
        <f t="shared" si="11"/>
        <v>0</v>
      </c>
      <c r="AD20" s="401">
        <f t="shared" si="11"/>
        <v>0</v>
      </c>
      <c r="AE20" s="411">
        <f t="shared" si="11"/>
        <v>0</v>
      </c>
      <c r="AF20" s="269">
        <f t="shared" si="11"/>
        <v>0</v>
      </c>
      <c r="AG20" s="269">
        <f t="shared" si="11"/>
        <v>0</v>
      </c>
      <c r="AH20" s="269">
        <f t="shared" si="11"/>
        <v>0</v>
      </c>
      <c r="AI20" s="269">
        <f t="shared" si="11"/>
        <v>0</v>
      </c>
      <c r="AJ20" s="269">
        <f t="shared" si="11"/>
        <v>0</v>
      </c>
      <c r="AK20" s="269">
        <f t="shared" si="11"/>
        <v>0</v>
      </c>
      <c r="AL20" s="269">
        <f t="shared" si="11"/>
        <v>0</v>
      </c>
      <c r="AM20" s="269">
        <f t="shared" si="11"/>
        <v>0</v>
      </c>
      <c r="AN20" s="269">
        <f t="shared" si="11"/>
        <v>0</v>
      </c>
      <c r="AO20" s="269">
        <f t="shared" si="11"/>
        <v>0</v>
      </c>
      <c r="AP20" s="401">
        <f t="shared" si="11"/>
        <v>0</v>
      </c>
      <c r="AQ20" s="411">
        <f t="shared" si="11"/>
        <v>0</v>
      </c>
      <c r="AR20" s="269">
        <f t="shared" si="11"/>
        <v>0</v>
      </c>
      <c r="AS20" s="269">
        <f t="shared" si="11"/>
        <v>0</v>
      </c>
      <c r="AT20" s="269">
        <f t="shared" si="11"/>
        <v>0</v>
      </c>
      <c r="AU20" s="269">
        <f t="shared" si="11"/>
        <v>0</v>
      </c>
      <c r="AV20" s="269">
        <f t="shared" si="11"/>
        <v>0</v>
      </c>
      <c r="AW20" s="441">
        <f t="shared" si="7"/>
        <v>0</v>
      </c>
      <c r="AX20" s="442">
        <f t="shared" si="8"/>
        <v>0</v>
      </c>
      <c r="AY20" s="443">
        <f t="shared" si="3"/>
        <v>0</v>
      </c>
    </row>
    <row r="21" spans="1:51" s="4" customFormat="1" ht="15" customHeight="1" x14ac:dyDescent="0.2">
      <c r="A21" s="339"/>
      <c r="B21" s="468"/>
      <c r="C21" s="340"/>
      <c r="D21" s="340"/>
      <c r="E21" s="249"/>
      <c r="F21" s="370">
        <f t="shared" si="4"/>
        <v>0</v>
      </c>
      <c r="G21" s="249">
        <v>0</v>
      </c>
      <c r="H21" s="572">
        <f t="shared" si="5"/>
        <v>0</v>
      </c>
      <c r="I21" s="231"/>
      <c r="J21" s="370">
        <f t="shared" si="6"/>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7"/>
        <v>0</v>
      </c>
      <c r="AX21" s="442">
        <f t="shared" si="8"/>
        <v>0</v>
      </c>
      <c r="AY21" s="443">
        <f t="shared" si="3"/>
        <v>0</v>
      </c>
    </row>
    <row r="22" spans="1:51" s="4" customFormat="1" ht="15" customHeight="1" x14ac:dyDescent="0.2">
      <c r="A22" s="339"/>
      <c r="B22" s="468"/>
      <c r="C22" s="340"/>
      <c r="D22" s="346"/>
      <c r="E22" s="249"/>
      <c r="F22" s="370">
        <f t="shared" si="4"/>
        <v>0</v>
      </c>
      <c r="G22" s="249">
        <v>0</v>
      </c>
      <c r="H22" s="572">
        <f t="shared" si="5"/>
        <v>0</v>
      </c>
      <c r="I22" s="231"/>
      <c r="J22" s="370">
        <f t="shared" si="6"/>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4"/>
        <v>0</v>
      </c>
      <c r="G23" s="249">
        <v>0</v>
      </c>
      <c r="H23" s="572">
        <f t="shared" si="5"/>
        <v>0</v>
      </c>
      <c r="I23" s="231"/>
      <c r="J23" s="370">
        <f t="shared" si="6"/>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4"/>
        <v>0</v>
      </c>
      <c r="G24" s="249">
        <v>0</v>
      </c>
      <c r="H24" s="572">
        <f t="shared" si="5"/>
        <v>0</v>
      </c>
      <c r="I24" s="231"/>
      <c r="J24" s="370">
        <f t="shared" si="6"/>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ZK109.K271.Analysis code</v>
      </c>
      <c r="C25" s="340"/>
      <c r="D25" s="346"/>
      <c r="E25" s="249"/>
      <c r="F25" s="370">
        <f t="shared" si="4"/>
        <v>0</v>
      </c>
      <c r="G25" s="249">
        <v>0</v>
      </c>
      <c r="H25" s="572">
        <f t="shared" si="5"/>
        <v>0</v>
      </c>
      <c r="I25" s="231"/>
      <c r="J25" s="370">
        <f t="shared" si="6"/>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4"/>
        <v>0</v>
      </c>
      <c r="G26" s="277">
        <v>0</v>
      </c>
      <c r="H26" s="579">
        <f t="shared" si="5"/>
        <v>0</v>
      </c>
      <c r="I26" s="227"/>
      <c r="J26" s="370">
        <f t="shared" si="6"/>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7"/>
        <v>0</v>
      </c>
      <c r="AX26" s="442">
        <f t="shared" si="8"/>
        <v>0</v>
      </c>
      <c r="AY26" s="443">
        <f t="shared" si="3"/>
        <v>0</v>
      </c>
    </row>
    <row r="27" spans="1:51" s="4" customFormat="1" ht="15" customHeight="1" x14ac:dyDescent="0.2">
      <c r="A27" s="196" t="s">
        <v>192</v>
      </c>
      <c r="B27" s="458" t="str">
        <f>+LEFT($E$5,5)&amp;"."&amp;A27&amp;"."&amp;$E$3</f>
        <v>ZK109.K138.Analysis code</v>
      </c>
      <c r="C27" s="343" t="s">
        <v>193</v>
      </c>
      <c r="D27" s="343"/>
      <c r="E27" s="229">
        <f t="shared" ref="E27:L27" si="12">SUM(E28:E33)</f>
        <v>0</v>
      </c>
      <c r="F27" s="433">
        <f t="shared" si="12"/>
        <v>0</v>
      </c>
      <c r="G27" s="229">
        <f t="shared" si="12"/>
        <v>0</v>
      </c>
      <c r="H27" s="229">
        <f t="shared" si="12"/>
        <v>0</v>
      </c>
      <c r="I27" s="203">
        <f t="shared" si="12"/>
        <v>0</v>
      </c>
      <c r="J27" s="321">
        <f t="shared" si="12"/>
        <v>0</v>
      </c>
      <c r="K27" s="203">
        <f t="shared" si="12"/>
        <v>0</v>
      </c>
      <c r="L27" s="219">
        <f t="shared" si="12"/>
        <v>0</v>
      </c>
      <c r="M27" s="219"/>
      <c r="N27" s="198"/>
      <c r="O27" s="198"/>
      <c r="P27" s="265">
        <f>SUM(P28:P33)</f>
        <v>0</v>
      </c>
      <c r="Q27" s="269">
        <f>SUM(Q28:Q33)</f>
        <v>0</v>
      </c>
      <c r="R27" s="401">
        <f t="shared" ref="R27:X27" si="13">SUM(R28:R33)</f>
        <v>0</v>
      </c>
      <c r="S27" s="411">
        <f t="shared" si="13"/>
        <v>0</v>
      </c>
      <c r="T27" s="269">
        <f t="shared" si="13"/>
        <v>0</v>
      </c>
      <c r="U27" s="269">
        <f t="shared" si="13"/>
        <v>0</v>
      </c>
      <c r="V27" s="269">
        <f t="shared" si="13"/>
        <v>0</v>
      </c>
      <c r="W27" s="269">
        <f t="shared" si="13"/>
        <v>0</v>
      </c>
      <c r="X27" s="269">
        <f t="shared" si="13"/>
        <v>0</v>
      </c>
      <c r="Y27" s="269">
        <f t="shared" ref="Y27:AV27" si="14">SUM(Y28:Y33)</f>
        <v>0</v>
      </c>
      <c r="Z27" s="269">
        <f t="shared" si="14"/>
        <v>0</v>
      </c>
      <c r="AA27" s="269">
        <f t="shared" si="14"/>
        <v>0</v>
      </c>
      <c r="AB27" s="269">
        <f t="shared" si="14"/>
        <v>0</v>
      </c>
      <c r="AC27" s="269">
        <f t="shared" si="14"/>
        <v>0</v>
      </c>
      <c r="AD27" s="401">
        <f t="shared" si="14"/>
        <v>0</v>
      </c>
      <c r="AE27" s="411">
        <f t="shared" si="14"/>
        <v>0</v>
      </c>
      <c r="AF27" s="269">
        <f t="shared" si="14"/>
        <v>0</v>
      </c>
      <c r="AG27" s="269">
        <f t="shared" si="14"/>
        <v>0</v>
      </c>
      <c r="AH27" s="269">
        <f t="shared" si="14"/>
        <v>0</v>
      </c>
      <c r="AI27" s="269">
        <f t="shared" si="14"/>
        <v>0</v>
      </c>
      <c r="AJ27" s="269">
        <f t="shared" si="14"/>
        <v>0</v>
      </c>
      <c r="AK27" s="269">
        <f t="shared" si="14"/>
        <v>0</v>
      </c>
      <c r="AL27" s="269">
        <f t="shared" si="14"/>
        <v>0</v>
      </c>
      <c r="AM27" s="269">
        <f t="shared" si="14"/>
        <v>0</v>
      </c>
      <c r="AN27" s="269">
        <f t="shared" si="14"/>
        <v>0</v>
      </c>
      <c r="AO27" s="269">
        <f t="shared" si="14"/>
        <v>0</v>
      </c>
      <c r="AP27" s="401">
        <f t="shared" si="14"/>
        <v>0</v>
      </c>
      <c r="AQ27" s="411">
        <f t="shared" si="14"/>
        <v>0</v>
      </c>
      <c r="AR27" s="269">
        <f t="shared" si="14"/>
        <v>0</v>
      </c>
      <c r="AS27" s="269">
        <f t="shared" si="14"/>
        <v>0</v>
      </c>
      <c r="AT27" s="269">
        <f t="shared" si="14"/>
        <v>0</v>
      </c>
      <c r="AU27" s="269">
        <f t="shared" si="14"/>
        <v>0</v>
      </c>
      <c r="AV27" s="269">
        <f t="shared" si="14"/>
        <v>0</v>
      </c>
      <c r="AW27" s="441">
        <f t="shared" si="7"/>
        <v>0</v>
      </c>
      <c r="AX27" s="442">
        <f t="shared" si="8"/>
        <v>0</v>
      </c>
      <c r="AY27" s="443">
        <f t="shared" si="3"/>
        <v>0</v>
      </c>
    </row>
    <row r="28" spans="1:51" s="4" customFormat="1" ht="15" customHeight="1" x14ac:dyDescent="0.2">
      <c r="A28" s="339"/>
      <c r="B28" s="468"/>
      <c r="C28" s="340"/>
      <c r="D28" s="756"/>
      <c r="E28" s="249"/>
      <c r="F28" s="370">
        <f t="shared" si="4"/>
        <v>0</v>
      </c>
      <c r="G28" s="249"/>
      <c r="H28" s="572">
        <f t="shared" si="5"/>
        <v>0</v>
      </c>
      <c r="I28" s="231"/>
      <c r="J28" s="370">
        <f t="shared" si="6"/>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7"/>
        <v>0</v>
      </c>
      <c r="AX28" s="442">
        <f t="shared" si="8"/>
        <v>0</v>
      </c>
      <c r="AY28" s="443">
        <f t="shared" si="3"/>
        <v>0</v>
      </c>
    </row>
    <row r="29" spans="1:51" s="4" customFormat="1" ht="15" customHeight="1" x14ac:dyDescent="0.2">
      <c r="A29" s="344"/>
      <c r="B29" s="469"/>
      <c r="C29" s="340"/>
      <c r="D29" s="756"/>
      <c r="E29" s="249"/>
      <c r="F29" s="370">
        <f t="shared" si="4"/>
        <v>0</v>
      </c>
      <c r="G29" s="249"/>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4"/>
        <v>0</v>
      </c>
      <c r="G30" s="249"/>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4"/>
        <v>0</v>
      </c>
      <c r="G31" s="249"/>
      <c r="H31" s="572">
        <f t="shared" si="5"/>
        <v>0</v>
      </c>
      <c r="I31" s="231"/>
      <c r="J31" s="370">
        <f t="shared" si="6"/>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ZK109.K138.Analysis code</v>
      </c>
      <c r="C32" s="340"/>
      <c r="D32" s="756"/>
      <c r="E32" s="249"/>
      <c r="F32" s="370">
        <f t="shared" si="4"/>
        <v>0</v>
      </c>
      <c r="G32" s="249"/>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4"/>
        <v>0</v>
      </c>
      <c r="G33" s="277">
        <v>0</v>
      </c>
      <c r="H33" s="579">
        <f t="shared" si="5"/>
        <v>0</v>
      </c>
      <c r="I33" s="227"/>
      <c r="J33" s="370">
        <f t="shared" si="6"/>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7"/>
        <v>0</v>
      </c>
      <c r="AX33" s="442">
        <f t="shared" si="8"/>
        <v>0</v>
      </c>
      <c r="AY33" s="443">
        <f t="shared" si="3"/>
        <v>0</v>
      </c>
    </row>
    <row r="34" spans="1:51" s="4" customFormat="1" ht="15" customHeight="1" x14ac:dyDescent="0.2">
      <c r="A34" s="196" t="s">
        <v>194</v>
      </c>
      <c r="B34" s="458" t="str">
        <f>+LEFT($E$5,5)&amp;"."&amp;A34&amp;"."&amp;$E$3</f>
        <v>ZK109.K158.Analysis code</v>
      </c>
      <c r="C34" s="343" t="s">
        <v>196</v>
      </c>
      <c r="D34" s="343"/>
      <c r="E34" s="229">
        <f t="shared" ref="E34:L34" si="15">SUM(E35:E37)</f>
        <v>0</v>
      </c>
      <c r="F34" s="433">
        <f>SUM(F35:F37)</f>
        <v>0</v>
      </c>
      <c r="G34" s="229">
        <f>SUM(G35:G37)</f>
        <v>0</v>
      </c>
      <c r="H34" s="229">
        <f t="shared" si="15"/>
        <v>0</v>
      </c>
      <c r="I34" s="203">
        <f t="shared" si="15"/>
        <v>0</v>
      </c>
      <c r="J34" s="321">
        <f>SUM(J35:J37)</f>
        <v>0</v>
      </c>
      <c r="K34" s="203">
        <f t="shared" si="15"/>
        <v>0</v>
      </c>
      <c r="L34" s="219">
        <f t="shared" si="15"/>
        <v>0</v>
      </c>
      <c r="M34" s="219"/>
      <c r="N34" s="198">
        <f>SUM(N35:N37)</f>
        <v>0</v>
      </c>
      <c r="O34" s="198">
        <f>SUM(O35:O37)</f>
        <v>0</v>
      </c>
      <c r="P34" s="265">
        <f>SUM(P35:P37)</f>
        <v>0</v>
      </c>
      <c r="Q34" s="269">
        <f>SUM(Q35:Q37)</f>
        <v>0</v>
      </c>
      <c r="R34" s="401">
        <f t="shared" ref="R34:X34" si="16">SUM(R35:R37)</f>
        <v>0</v>
      </c>
      <c r="S34" s="411">
        <f t="shared" si="16"/>
        <v>0</v>
      </c>
      <c r="T34" s="269">
        <f t="shared" si="16"/>
        <v>0</v>
      </c>
      <c r="U34" s="269">
        <f t="shared" si="16"/>
        <v>0</v>
      </c>
      <c r="V34" s="269">
        <f t="shared" si="16"/>
        <v>0</v>
      </c>
      <c r="W34" s="269">
        <f t="shared" si="16"/>
        <v>0</v>
      </c>
      <c r="X34" s="269">
        <f t="shared" si="16"/>
        <v>0</v>
      </c>
      <c r="Y34" s="269">
        <f t="shared" ref="Y34:AV34" si="17">SUM(Y35:Y37)</f>
        <v>0</v>
      </c>
      <c r="Z34" s="269">
        <f t="shared" si="17"/>
        <v>0</v>
      </c>
      <c r="AA34" s="269">
        <f t="shared" si="17"/>
        <v>0</v>
      </c>
      <c r="AB34" s="269">
        <f t="shared" si="17"/>
        <v>0</v>
      </c>
      <c r="AC34" s="269">
        <f t="shared" si="17"/>
        <v>0</v>
      </c>
      <c r="AD34" s="401">
        <f t="shared" si="17"/>
        <v>0</v>
      </c>
      <c r="AE34" s="411">
        <f t="shared" si="17"/>
        <v>0</v>
      </c>
      <c r="AF34" s="269">
        <f t="shared" si="17"/>
        <v>0</v>
      </c>
      <c r="AG34" s="269">
        <f t="shared" si="17"/>
        <v>0</v>
      </c>
      <c r="AH34" s="269">
        <f t="shared" si="17"/>
        <v>0</v>
      </c>
      <c r="AI34" s="269">
        <f t="shared" si="17"/>
        <v>0</v>
      </c>
      <c r="AJ34" s="269">
        <f t="shared" si="17"/>
        <v>0</v>
      </c>
      <c r="AK34" s="269">
        <f t="shared" si="17"/>
        <v>0</v>
      </c>
      <c r="AL34" s="269">
        <f t="shared" si="17"/>
        <v>0</v>
      </c>
      <c r="AM34" s="269">
        <f t="shared" si="17"/>
        <v>0</v>
      </c>
      <c r="AN34" s="269">
        <f t="shared" si="17"/>
        <v>0</v>
      </c>
      <c r="AO34" s="269">
        <f t="shared" si="17"/>
        <v>0</v>
      </c>
      <c r="AP34" s="401">
        <f t="shared" si="17"/>
        <v>0</v>
      </c>
      <c r="AQ34" s="411">
        <f t="shared" si="17"/>
        <v>0</v>
      </c>
      <c r="AR34" s="269">
        <f t="shared" si="17"/>
        <v>0</v>
      </c>
      <c r="AS34" s="269">
        <f t="shared" si="17"/>
        <v>0</v>
      </c>
      <c r="AT34" s="269">
        <f t="shared" si="17"/>
        <v>0</v>
      </c>
      <c r="AU34" s="269">
        <f t="shared" si="17"/>
        <v>0</v>
      </c>
      <c r="AV34" s="269">
        <f t="shared" si="17"/>
        <v>0</v>
      </c>
      <c r="AW34" s="441">
        <f t="shared" si="7"/>
        <v>0</v>
      </c>
      <c r="AX34" s="442">
        <f t="shared" si="8"/>
        <v>0</v>
      </c>
      <c r="AY34" s="443">
        <f t="shared" si="3"/>
        <v>0</v>
      </c>
    </row>
    <row r="35" spans="1:51" s="4" customFormat="1" ht="15" customHeight="1" x14ac:dyDescent="0.2">
      <c r="A35" s="344"/>
      <c r="B35" s="469"/>
      <c r="C35" s="340"/>
      <c r="D35" s="340"/>
      <c r="E35" s="249"/>
      <c r="F35" s="370">
        <f t="shared" si="4"/>
        <v>0</v>
      </c>
      <c r="G35" s="249"/>
      <c r="H35" s="572">
        <f t="shared" si="5"/>
        <v>0</v>
      </c>
      <c r="I35" s="231"/>
      <c r="J35" s="370">
        <f t="shared" si="6"/>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7"/>
        <v>0</v>
      </c>
      <c r="AX35" s="442">
        <f t="shared" si="8"/>
        <v>0</v>
      </c>
      <c r="AY35" s="443">
        <f t="shared" si="3"/>
        <v>0</v>
      </c>
    </row>
    <row r="36" spans="1:51" s="4" customFormat="1" ht="15" customHeight="1" x14ac:dyDescent="0.2">
      <c r="A36" s="344"/>
      <c r="B36" s="491" t="str">
        <f>+B34</f>
        <v>ZK109.K158.Analysis code</v>
      </c>
      <c r="C36" s="340"/>
      <c r="D36" s="373"/>
      <c r="E36" s="249"/>
      <c r="F36" s="370">
        <f t="shared" si="4"/>
        <v>0</v>
      </c>
      <c r="G36" s="249"/>
      <c r="H36" s="572">
        <f t="shared" si="5"/>
        <v>0</v>
      </c>
      <c r="I36" s="231"/>
      <c r="J36" s="370">
        <f t="shared" si="6"/>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4"/>
        <v>0</v>
      </c>
      <c r="G37" s="277">
        <v>0</v>
      </c>
      <c r="H37" s="579">
        <f t="shared" si="5"/>
        <v>0</v>
      </c>
      <c r="I37" s="227"/>
      <c r="J37" s="370">
        <f t="shared" si="6"/>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2">
      <c r="A38" s="196" t="s">
        <v>195</v>
      </c>
      <c r="B38" s="458" t="str">
        <f>+LEFT($E$5,5)&amp;"."&amp;A38&amp;"."&amp;$E$3</f>
        <v>ZK109.K159.Analysis code</v>
      </c>
      <c r="C38" s="168" t="s">
        <v>197</v>
      </c>
      <c r="D38" s="168"/>
      <c r="E38" s="229">
        <f t="shared" ref="E38:L38" si="18">SUM(E39:E40)</f>
        <v>0</v>
      </c>
      <c r="F38" s="433">
        <f>SUM(F39:F40)</f>
        <v>0</v>
      </c>
      <c r="G38" s="229">
        <f>SUM(G39:G40)</f>
        <v>0</v>
      </c>
      <c r="H38" s="229">
        <f t="shared" si="18"/>
        <v>0</v>
      </c>
      <c r="I38" s="203">
        <f t="shared" si="18"/>
        <v>0</v>
      </c>
      <c r="J38" s="321">
        <f>SUM(J39:J40)</f>
        <v>0</v>
      </c>
      <c r="K38" s="203">
        <f t="shared" si="18"/>
        <v>0</v>
      </c>
      <c r="L38" s="219">
        <f t="shared" si="18"/>
        <v>0</v>
      </c>
      <c r="M38" s="219"/>
      <c r="N38" s="198">
        <f>SUM(N39:N40)</f>
        <v>0</v>
      </c>
      <c r="O38" s="198">
        <f>SUM(O39:O40)</f>
        <v>0</v>
      </c>
      <c r="P38" s="265">
        <f>SUM(P39:P40)</f>
        <v>0</v>
      </c>
      <c r="Q38" s="269">
        <f>SUM(Q39:Q40)</f>
        <v>0</v>
      </c>
      <c r="R38" s="401">
        <f t="shared" ref="R38:X38" si="19">SUM(R39:R40)</f>
        <v>0</v>
      </c>
      <c r="S38" s="411">
        <f t="shared" si="19"/>
        <v>0</v>
      </c>
      <c r="T38" s="269">
        <f t="shared" si="19"/>
        <v>0</v>
      </c>
      <c r="U38" s="269">
        <f t="shared" si="19"/>
        <v>0</v>
      </c>
      <c r="V38" s="269">
        <f t="shared" si="19"/>
        <v>0</v>
      </c>
      <c r="W38" s="269">
        <f t="shared" si="19"/>
        <v>0</v>
      </c>
      <c r="X38" s="269">
        <f t="shared" si="19"/>
        <v>0</v>
      </c>
      <c r="Y38" s="269">
        <f t="shared" ref="Y38:AV38" si="20">SUM(Y39:Y40)</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7"/>
        <v>0</v>
      </c>
      <c r="AX38" s="442">
        <f t="shared" si="8"/>
        <v>0</v>
      </c>
      <c r="AY38" s="443">
        <f t="shared" si="3"/>
        <v>0</v>
      </c>
    </row>
    <row r="39" spans="1:51" s="4" customFormat="1" ht="15" customHeight="1" x14ac:dyDescent="0.2">
      <c r="A39" s="150"/>
      <c r="B39" s="459" t="str">
        <f>+B38</f>
        <v>ZK109.K159.Analysis code</v>
      </c>
      <c r="C39" s="340"/>
      <c r="D39" s="340"/>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thickBot="1" x14ac:dyDescent="0.25">
      <c r="A40" s="169"/>
      <c r="B40" s="461"/>
      <c r="C40" s="274" t="s">
        <v>301</v>
      </c>
      <c r="D40" s="274"/>
      <c r="E40" s="277"/>
      <c r="F40" s="370">
        <f t="shared" si="4"/>
        <v>0</v>
      </c>
      <c r="G40" s="277">
        <v>0</v>
      </c>
      <c r="H40" s="579">
        <f t="shared" si="5"/>
        <v>0</v>
      </c>
      <c r="I40" s="227"/>
      <c r="J40" s="370">
        <f t="shared" si="6"/>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198</v>
      </c>
      <c r="B41" s="458" t="str">
        <f>+LEFT($E$5,5)&amp;"."&amp;A41&amp;"."&amp;$E$3</f>
        <v>ZK109.K272.Analysis code</v>
      </c>
      <c r="C41" s="343" t="s">
        <v>199</v>
      </c>
      <c r="D41" s="343"/>
      <c r="E41" s="229">
        <f t="shared" ref="E41:L41" si="21">SUM(E42:E43)</f>
        <v>0</v>
      </c>
      <c r="F41" s="433">
        <f>SUM(F42:F43)</f>
        <v>0</v>
      </c>
      <c r="G41" s="229">
        <f>SUM(G42:G43)</f>
        <v>0</v>
      </c>
      <c r="H41" s="229">
        <f t="shared" si="21"/>
        <v>0</v>
      </c>
      <c r="I41" s="203">
        <f t="shared" si="21"/>
        <v>0</v>
      </c>
      <c r="J41" s="321">
        <f>SUM(J42:J43)</f>
        <v>0</v>
      </c>
      <c r="K41" s="203">
        <f t="shared" si="21"/>
        <v>0</v>
      </c>
      <c r="L41" s="219">
        <f t="shared" si="21"/>
        <v>0</v>
      </c>
      <c r="M41" s="219"/>
      <c r="N41" s="198"/>
      <c r="O41" s="198"/>
      <c r="P41" s="265">
        <f>SUM(P42:P43)</f>
        <v>0</v>
      </c>
      <c r="Q41" s="269">
        <f>SUM(Q42:Q43)</f>
        <v>0</v>
      </c>
      <c r="R41" s="401">
        <f t="shared" ref="R41:X41" si="22">SUM(R42:R43)</f>
        <v>0</v>
      </c>
      <c r="S41" s="411">
        <f t="shared" si="22"/>
        <v>0</v>
      </c>
      <c r="T41" s="269">
        <f t="shared" si="22"/>
        <v>0</v>
      </c>
      <c r="U41" s="269">
        <f t="shared" si="22"/>
        <v>0</v>
      </c>
      <c r="V41" s="269">
        <f t="shared" si="22"/>
        <v>0</v>
      </c>
      <c r="W41" s="269">
        <f t="shared" si="22"/>
        <v>0</v>
      </c>
      <c r="X41" s="269">
        <f t="shared" si="22"/>
        <v>0</v>
      </c>
      <c r="Y41" s="269">
        <f t="shared" ref="Y41:AV41" si="23">SUM(Y42:Y43)</f>
        <v>0</v>
      </c>
      <c r="Z41" s="269">
        <f t="shared" si="23"/>
        <v>0</v>
      </c>
      <c r="AA41" s="269">
        <f t="shared" si="23"/>
        <v>0</v>
      </c>
      <c r="AB41" s="269">
        <f t="shared" si="23"/>
        <v>0</v>
      </c>
      <c r="AC41" s="269">
        <f t="shared" si="23"/>
        <v>0</v>
      </c>
      <c r="AD41" s="401">
        <f t="shared" si="23"/>
        <v>0</v>
      </c>
      <c r="AE41" s="411">
        <f t="shared" si="23"/>
        <v>0</v>
      </c>
      <c r="AF41" s="269">
        <f t="shared" si="23"/>
        <v>0</v>
      </c>
      <c r="AG41" s="269">
        <f t="shared" si="23"/>
        <v>0</v>
      </c>
      <c r="AH41" s="269">
        <f t="shared" si="23"/>
        <v>0</v>
      </c>
      <c r="AI41" s="269">
        <f t="shared" si="23"/>
        <v>0</v>
      </c>
      <c r="AJ41" s="269">
        <f t="shared" si="23"/>
        <v>0</v>
      </c>
      <c r="AK41" s="269">
        <f t="shared" si="23"/>
        <v>0</v>
      </c>
      <c r="AL41" s="269">
        <f t="shared" si="23"/>
        <v>0</v>
      </c>
      <c r="AM41" s="269">
        <f t="shared" si="23"/>
        <v>0</v>
      </c>
      <c r="AN41" s="269">
        <f t="shared" si="23"/>
        <v>0</v>
      </c>
      <c r="AO41" s="269">
        <f t="shared" si="23"/>
        <v>0</v>
      </c>
      <c r="AP41" s="401">
        <f t="shared" si="23"/>
        <v>0</v>
      </c>
      <c r="AQ41" s="411">
        <f t="shared" si="23"/>
        <v>0</v>
      </c>
      <c r="AR41" s="269">
        <f t="shared" si="23"/>
        <v>0</v>
      </c>
      <c r="AS41" s="269">
        <f t="shared" si="23"/>
        <v>0</v>
      </c>
      <c r="AT41" s="269">
        <f t="shared" si="23"/>
        <v>0</v>
      </c>
      <c r="AU41" s="269">
        <f t="shared" si="23"/>
        <v>0</v>
      </c>
      <c r="AV41" s="269">
        <f t="shared" si="23"/>
        <v>0</v>
      </c>
      <c r="AW41" s="441">
        <f t="shared" si="7"/>
        <v>0</v>
      </c>
      <c r="AX41" s="442">
        <f t="shared" si="8"/>
        <v>0</v>
      </c>
      <c r="AY41" s="443">
        <f t="shared" si="3"/>
        <v>0</v>
      </c>
    </row>
    <row r="42" spans="1:51" s="4" customFormat="1" ht="15" customHeight="1" x14ac:dyDescent="0.2">
      <c r="A42" s="151"/>
      <c r="B42" s="463" t="str">
        <f>+B41</f>
        <v>ZK109.K272.Analysis code</v>
      </c>
      <c r="C42" s="273"/>
      <c r="D42" s="273"/>
      <c r="E42" s="249"/>
      <c r="F42" s="370">
        <f t="shared" si="4"/>
        <v>0</v>
      </c>
      <c r="G42" s="249">
        <v>0</v>
      </c>
      <c r="H42" s="572">
        <f t="shared" si="5"/>
        <v>0</v>
      </c>
      <c r="I42" s="231"/>
      <c r="J42" s="370">
        <f t="shared" si="6"/>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thickBot="1" x14ac:dyDescent="0.25">
      <c r="A43" s="169"/>
      <c r="B43" s="461"/>
      <c r="C43" s="274" t="s">
        <v>301</v>
      </c>
      <c r="D43" s="274"/>
      <c r="E43" s="277"/>
      <c r="F43" s="370">
        <f t="shared" si="4"/>
        <v>0</v>
      </c>
      <c r="G43" s="277">
        <v>0</v>
      </c>
      <c r="H43" s="579">
        <f t="shared" si="5"/>
        <v>0</v>
      </c>
      <c r="I43" s="227"/>
      <c r="J43" s="370">
        <f t="shared" si="6"/>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customHeight="1" x14ac:dyDescent="0.2">
      <c r="A44" s="196" t="s">
        <v>200</v>
      </c>
      <c r="B44" s="458" t="str">
        <f>+LEFT($E$5,5)&amp;"."&amp;A44&amp;"."&amp;$E$3</f>
        <v>ZK109.K273.Analysis code</v>
      </c>
      <c r="C44" s="343" t="s">
        <v>201</v>
      </c>
      <c r="D44" s="343"/>
      <c r="E44" s="229">
        <f t="shared" ref="E44:L44" si="24">SUM(E45:E46)</f>
        <v>0</v>
      </c>
      <c r="F44" s="433">
        <f t="shared" si="24"/>
        <v>0</v>
      </c>
      <c r="G44" s="229">
        <f t="shared" si="24"/>
        <v>0</v>
      </c>
      <c r="H44" s="229">
        <f t="shared" si="24"/>
        <v>0</v>
      </c>
      <c r="I44" s="203">
        <f t="shared" si="24"/>
        <v>0</v>
      </c>
      <c r="J44" s="321">
        <f t="shared" si="24"/>
        <v>0</v>
      </c>
      <c r="K44" s="203">
        <f t="shared" si="24"/>
        <v>0</v>
      </c>
      <c r="L44" s="219">
        <f t="shared" si="24"/>
        <v>0</v>
      </c>
      <c r="M44" s="219"/>
      <c r="N44" s="198">
        <f>SUM(N45:N46)</f>
        <v>0</v>
      </c>
      <c r="O44" s="198">
        <f>SUM(O45:O46)</f>
        <v>0</v>
      </c>
      <c r="P44" s="265">
        <f>SUM(P45:P46)</f>
        <v>0</v>
      </c>
      <c r="Q44" s="269">
        <f>SUM(Q45:Q46)</f>
        <v>0</v>
      </c>
      <c r="R44" s="401">
        <f t="shared" ref="R44:X44" si="25">SUM(R45:R46)</f>
        <v>0</v>
      </c>
      <c r="S44" s="411">
        <f t="shared" si="25"/>
        <v>0</v>
      </c>
      <c r="T44" s="269">
        <f t="shared" si="25"/>
        <v>0</v>
      </c>
      <c r="U44" s="269">
        <f t="shared" si="25"/>
        <v>0</v>
      </c>
      <c r="V44" s="269">
        <f t="shared" si="25"/>
        <v>0</v>
      </c>
      <c r="W44" s="269">
        <f t="shared" si="25"/>
        <v>0</v>
      </c>
      <c r="X44" s="269">
        <f t="shared" si="25"/>
        <v>0</v>
      </c>
      <c r="Y44" s="269">
        <f t="shared" ref="Y44:AV44" si="26">SUM(Y45:Y46)</f>
        <v>0</v>
      </c>
      <c r="Z44" s="269">
        <f t="shared" si="26"/>
        <v>0</v>
      </c>
      <c r="AA44" s="269">
        <f t="shared" si="26"/>
        <v>0</v>
      </c>
      <c r="AB44" s="269">
        <f t="shared" si="26"/>
        <v>0</v>
      </c>
      <c r="AC44" s="269">
        <f t="shared" si="26"/>
        <v>0</v>
      </c>
      <c r="AD44" s="401">
        <f t="shared" si="26"/>
        <v>0</v>
      </c>
      <c r="AE44" s="411">
        <f t="shared" si="26"/>
        <v>0</v>
      </c>
      <c r="AF44" s="269">
        <f t="shared" si="26"/>
        <v>0</v>
      </c>
      <c r="AG44" s="269">
        <f t="shared" si="26"/>
        <v>0</v>
      </c>
      <c r="AH44" s="269">
        <f t="shared" si="26"/>
        <v>0</v>
      </c>
      <c r="AI44" s="269">
        <f t="shared" si="26"/>
        <v>0</v>
      </c>
      <c r="AJ44" s="269">
        <f t="shared" si="26"/>
        <v>0</v>
      </c>
      <c r="AK44" s="269">
        <f t="shared" si="26"/>
        <v>0</v>
      </c>
      <c r="AL44" s="269">
        <f t="shared" si="26"/>
        <v>0</v>
      </c>
      <c r="AM44" s="269">
        <f t="shared" si="26"/>
        <v>0</v>
      </c>
      <c r="AN44" s="269">
        <f t="shared" si="26"/>
        <v>0</v>
      </c>
      <c r="AO44" s="269">
        <f t="shared" si="26"/>
        <v>0</v>
      </c>
      <c r="AP44" s="401">
        <f t="shared" si="26"/>
        <v>0</v>
      </c>
      <c r="AQ44" s="411">
        <f t="shared" si="26"/>
        <v>0</v>
      </c>
      <c r="AR44" s="269">
        <f t="shared" si="26"/>
        <v>0</v>
      </c>
      <c r="AS44" s="269">
        <f t="shared" si="26"/>
        <v>0</v>
      </c>
      <c r="AT44" s="269">
        <f t="shared" si="26"/>
        <v>0</v>
      </c>
      <c r="AU44" s="269">
        <f t="shared" si="26"/>
        <v>0</v>
      </c>
      <c r="AV44" s="269">
        <f t="shared" si="26"/>
        <v>0</v>
      </c>
      <c r="AW44" s="441">
        <f t="shared" si="7"/>
        <v>0</v>
      </c>
      <c r="AX44" s="442">
        <f t="shared" si="8"/>
        <v>0</v>
      </c>
      <c r="AY44" s="443">
        <f t="shared" si="3"/>
        <v>0</v>
      </c>
    </row>
    <row r="45" spans="1:51" s="4" customFormat="1" ht="15" customHeight="1" x14ac:dyDescent="0.2">
      <c r="A45" s="151"/>
      <c r="B45" s="463" t="str">
        <f>+B44</f>
        <v>ZK109.K273.Analysis code</v>
      </c>
      <c r="C45" s="273"/>
      <c r="D45" s="273"/>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202</v>
      </c>
      <c r="B47" s="458" t="str">
        <f>+LEFT($E$5,5)&amp;"."&amp;A47&amp;"."&amp;$E$3</f>
        <v>ZK109.K274.Analysis code</v>
      </c>
      <c r="C47" s="343" t="s">
        <v>203</v>
      </c>
      <c r="D47" s="343"/>
      <c r="E47" s="229">
        <f t="shared" ref="E47:L47" si="27">SUM(E48:E49)</f>
        <v>0</v>
      </c>
      <c r="F47" s="433">
        <f t="shared" si="27"/>
        <v>0</v>
      </c>
      <c r="G47" s="229">
        <f t="shared" si="27"/>
        <v>0</v>
      </c>
      <c r="H47" s="229">
        <f t="shared" si="27"/>
        <v>0</v>
      </c>
      <c r="I47" s="203">
        <f t="shared" si="27"/>
        <v>0</v>
      </c>
      <c r="J47" s="321">
        <f t="shared" si="27"/>
        <v>0</v>
      </c>
      <c r="K47" s="203">
        <f t="shared" si="27"/>
        <v>0</v>
      </c>
      <c r="L47" s="219">
        <f t="shared" si="27"/>
        <v>0</v>
      </c>
      <c r="M47" s="219"/>
      <c r="N47" s="198"/>
      <c r="O47" s="198"/>
      <c r="P47" s="265">
        <f>SUM(P48:P49)</f>
        <v>0</v>
      </c>
      <c r="Q47" s="269">
        <f>SUM(Q48:Q49)</f>
        <v>0</v>
      </c>
      <c r="R47" s="401">
        <f t="shared" ref="R47:X47" si="28">SUM(R48:R49)</f>
        <v>0</v>
      </c>
      <c r="S47" s="411">
        <f t="shared" si="28"/>
        <v>0</v>
      </c>
      <c r="T47" s="269">
        <f t="shared" si="28"/>
        <v>0</v>
      </c>
      <c r="U47" s="269">
        <f t="shared" si="28"/>
        <v>0</v>
      </c>
      <c r="V47" s="269">
        <f t="shared" si="28"/>
        <v>0</v>
      </c>
      <c r="W47" s="269">
        <f t="shared" si="28"/>
        <v>0</v>
      </c>
      <c r="X47" s="269">
        <f t="shared" si="28"/>
        <v>0</v>
      </c>
      <c r="Y47" s="269">
        <f t="shared" ref="Y47:AV47" si="29">SUM(Y48:Y49)</f>
        <v>0</v>
      </c>
      <c r="Z47" s="269">
        <f t="shared" si="29"/>
        <v>0</v>
      </c>
      <c r="AA47" s="269">
        <f t="shared" si="29"/>
        <v>0</v>
      </c>
      <c r="AB47" s="269">
        <f t="shared" si="29"/>
        <v>0</v>
      </c>
      <c r="AC47" s="269">
        <f t="shared" si="29"/>
        <v>0</v>
      </c>
      <c r="AD47" s="401">
        <f t="shared" si="29"/>
        <v>0</v>
      </c>
      <c r="AE47" s="411">
        <f t="shared" si="29"/>
        <v>0</v>
      </c>
      <c r="AF47" s="269">
        <f t="shared" si="29"/>
        <v>0</v>
      </c>
      <c r="AG47" s="269">
        <f t="shared" si="29"/>
        <v>0</v>
      </c>
      <c r="AH47" s="269">
        <f t="shared" si="29"/>
        <v>0</v>
      </c>
      <c r="AI47" s="269">
        <f t="shared" si="29"/>
        <v>0</v>
      </c>
      <c r="AJ47" s="269">
        <f t="shared" si="29"/>
        <v>0</v>
      </c>
      <c r="AK47" s="269">
        <f t="shared" si="29"/>
        <v>0</v>
      </c>
      <c r="AL47" s="269">
        <f t="shared" si="29"/>
        <v>0</v>
      </c>
      <c r="AM47" s="269">
        <f t="shared" si="29"/>
        <v>0</v>
      </c>
      <c r="AN47" s="269">
        <f t="shared" si="29"/>
        <v>0</v>
      </c>
      <c r="AO47" s="269">
        <f t="shared" si="29"/>
        <v>0</v>
      </c>
      <c r="AP47" s="401">
        <f t="shared" si="29"/>
        <v>0</v>
      </c>
      <c r="AQ47" s="411">
        <f t="shared" si="29"/>
        <v>0</v>
      </c>
      <c r="AR47" s="269">
        <f t="shared" si="29"/>
        <v>0</v>
      </c>
      <c r="AS47" s="269">
        <f t="shared" si="29"/>
        <v>0</v>
      </c>
      <c r="AT47" s="269">
        <f t="shared" si="29"/>
        <v>0</v>
      </c>
      <c r="AU47" s="269">
        <f t="shared" si="29"/>
        <v>0</v>
      </c>
      <c r="AV47" s="269">
        <f t="shared" si="29"/>
        <v>0</v>
      </c>
      <c r="AW47" s="441">
        <f t="shared" si="7"/>
        <v>0</v>
      </c>
      <c r="AX47" s="442">
        <f t="shared" si="8"/>
        <v>0</v>
      </c>
      <c r="AY47" s="443">
        <f t="shared" si="3"/>
        <v>0</v>
      </c>
    </row>
    <row r="48" spans="1:51" s="4" customFormat="1" ht="15" customHeight="1" x14ac:dyDescent="0.2">
      <c r="A48" s="151"/>
      <c r="B48" s="463" t="str">
        <f>+B47</f>
        <v>ZK109.K274.Analysis code</v>
      </c>
      <c r="C48" s="273"/>
      <c r="D48" s="273"/>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thickBot="1" x14ac:dyDescent="0.25">
      <c r="A49" s="169"/>
      <c r="B49" s="461"/>
      <c r="C49" s="274" t="s">
        <v>301</v>
      </c>
      <c r="D49" s="274"/>
      <c r="E49" s="277"/>
      <c r="F49" s="592">
        <f t="shared" si="4"/>
        <v>0</v>
      </c>
      <c r="G49" s="277">
        <v>0</v>
      </c>
      <c r="H49" s="579">
        <f t="shared" si="5"/>
        <v>0</v>
      </c>
      <c r="I49" s="227"/>
      <c r="J49" s="592">
        <f t="shared" si="6"/>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7"/>
        <v>0</v>
      </c>
      <c r="AX49" s="442">
        <f t="shared" si="8"/>
        <v>0</v>
      </c>
      <c r="AY49" s="443">
        <f t="shared" si="3"/>
        <v>0</v>
      </c>
    </row>
    <row r="50" spans="1:51" s="4" customFormat="1" ht="15" hidden="1" customHeight="1" x14ac:dyDescent="0.2">
      <c r="A50" s="557"/>
      <c r="B50" s="576"/>
      <c r="C50" s="450"/>
      <c r="D50" s="450"/>
      <c r="E50" s="431">
        <f t="shared" ref="E50:L50" si="30">SUM(E51:E52)</f>
        <v>0</v>
      </c>
      <c r="F50" s="574">
        <f t="shared" si="30"/>
        <v>0</v>
      </c>
      <c r="G50" s="431">
        <f t="shared" si="30"/>
        <v>0</v>
      </c>
      <c r="H50" s="431">
        <f t="shared" si="30"/>
        <v>0</v>
      </c>
      <c r="I50" s="550">
        <f t="shared" si="30"/>
        <v>0</v>
      </c>
      <c r="J50" s="549">
        <f t="shared" si="30"/>
        <v>0</v>
      </c>
      <c r="K50" s="550">
        <f t="shared" si="30"/>
        <v>0</v>
      </c>
      <c r="L50" s="551">
        <f t="shared" si="30"/>
        <v>0</v>
      </c>
      <c r="M50" s="551"/>
      <c r="N50" s="480">
        <f>SUM(N51:N52)</f>
        <v>0</v>
      </c>
      <c r="O50" s="480">
        <f>SUM(O51:O52)</f>
        <v>0</v>
      </c>
      <c r="P50" s="481">
        <f>SUM(P51:P52)</f>
        <v>0</v>
      </c>
      <c r="Q50" s="482">
        <f>SUM(Q51:Q52)</f>
        <v>0</v>
      </c>
      <c r="R50" s="483">
        <f t="shared" ref="R50:X50" si="31">SUM(R51:R52)</f>
        <v>0</v>
      </c>
      <c r="S50" s="484">
        <f t="shared" si="31"/>
        <v>0</v>
      </c>
      <c r="T50" s="482">
        <f t="shared" si="31"/>
        <v>0</v>
      </c>
      <c r="U50" s="482">
        <f t="shared" si="31"/>
        <v>0</v>
      </c>
      <c r="V50" s="482">
        <f t="shared" si="31"/>
        <v>0</v>
      </c>
      <c r="W50" s="482">
        <f t="shared" si="31"/>
        <v>0</v>
      </c>
      <c r="X50" s="482">
        <f t="shared" si="31"/>
        <v>0</v>
      </c>
      <c r="Y50" s="482">
        <f t="shared" ref="Y50:AV50" si="32">SUM(Y51:Y52)</f>
        <v>0</v>
      </c>
      <c r="Z50" s="482">
        <f t="shared" si="32"/>
        <v>0</v>
      </c>
      <c r="AA50" s="482">
        <f t="shared" si="32"/>
        <v>0</v>
      </c>
      <c r="AB50" s="482">
        <f t="shared" si="32"/>
        <v>0</v>
      </c>
      <c r="AC50" s="482">
        <f t="shared" si="32"/>
        <v>0</v>
      </c>
      <c r="AD50" s="483">
        <f t="shared" si="32"/>
        <v>0</v>
      </c>
      <c r="AE50" s="484">
        <f t="shared" si="32"/>
        <v>0</v>
      </c>
      <c r="AF50" s="482">
        <f t="shared" si="32"/>
        <v>0</v>
      </c>
      <c r="AG50" s="482">
        <f t="shared" si="32"/>
        <v>0</v>
      </c>
      <c r="AH50" s="482">
        <f t="shared" si="32"/>
        <v>0</v>
      </c>
      <c r="AI50" s="482">
        <f t="shared" si="32"/>
        <v>0</v>
      </c>
      <c r="AJ50" s="482">
        <f t="shared" si="32"/>
        <v>0</v>
      </c>
      <c r="AK50" s="482">
        <f t="shared" si="32"/>
        <v>0</v>
      </c>
      <c r="AL50" s="482">
        <f t="shared" si="32"/>
        <v>0</v>
      </c>
      <c r="AM50" s="482">
        <f t="shared" si="32"/>
        <v>0</v>
      </c>
      <c r="AN50" s="482">
        <f t="shared" si="32"/>
        <v>0</v>
      </c>
      <c r="AO50" s="482">
        <f t="shared" si="32"/>
        <v>0</v>
      </c>
      <c r="AP50" s="483">
        <f t="shared" si="32"/>
        <v>0</v>
      </c>
      <c r="AQ50" s="484">
        <f t="shared" si="32"/>
        <v>0</v>
      </c>
      <c r="AR50" s="482">
        <f t="shared" si="32"/>
        <v>0</v>
      </c>
      <c r="AS50" s="482">
        <f t="shared" si="32"/>
        <v>0</v>
      </c>
      <c r="AT50" s="482">
        <f t="shared" si="32"/>
        <v>0</v>
      </c>
      <c r="AU50" s="482">
        <f t="shared" si="32"/>
        <v>0</v>
      </c>
      <c r="AV50" s="482">
        <f t="shared" si="32"/>
        <v>0</v>
      </c>
      <c r="AW50" s="441">
        <f t="shared" si="7"/>
        <v>0</v>
      </c>
      <c r="AX50" s="442">
        <f t="shared" si="8"/>
        <v>0</v>
      </c>
      <c r="AY50" s="443">
        <f t="shared" si="3"/>
        <v>0</v>
      </c>
    </row>
    <row r="51" spans="1:51" s="4" customFormat="1" ht="15" hidden="1" customHeight="1" thickBot="1" x14ac:dyDescent="0.25">
      <c r="A51" s="151"/>
      <c r="B51" s="463"/>
      <c r="C51" s="273"/>
      <c r="D51" s="273"/>
      <c r="E51" s="249"/>
      <c r="F51" s="552">
        <f t="shared" si="4"/>
        <v>0</v>
      </c>
      <c r="G51" s="249">
        <v>0</v>
      </c>
      <c r="H51" s="220">
        <f t="shared" si="5"/>
        <v>0</v>
      </c>
      <c r="I51" s="231"/>
      <c r="J51" s="552">
        <f t="shared" si="6"/>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7"/>
        <v>0</v>
      </c>
      <c r="AX51" s="442">
        <f t="shared" si="8"/>
        <v>0</v>
      </c>
      <c r="AY51" s="443">
        <f t="shared" si="3"/>
        <v>0</v>
      </c>
    </row>
    <row r="52" spans="1:51" s="4" customFormat="1" ht="15" hidden="1" customHeight="1" thickBot="1" x14ac:dyDescent="0.25">
      <c r="A52" s="169"/>
      <c r="B52" s="461"/>
      <c r="C52" s="274"/>
      <c r="D52" s="274"/>
      <c r="E52" s="277"/>
      <c r="F52" s="552">
        <f t="shared" si="4"/>
        <v>0</v>
      </c>
      <c r="G52" s="277">
        <v>0</v>
      </c>
      <c r="H52" s="226">
        <f t="shared" si="5"/>
        <v>0</v>
      </c>
      <c r="I52" s="227"/>
      <c r="J52" s="552">
        <f t="shared" si="6"/>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7"/>
      <c r="B53" s="576"/>
      <c r="C53" s="450"/>
      <c r="D53" s="450"/>
      <c r="E53" s="431">
        <f t="shared" ref="E53:L53" si="33">SUM(E54:E55)</f>
        <v>0</v>
      </c>
      <c r="F53" s="574">
        <f t="shared" si="33"/>
        <v>0</v>
      </c>
      <c r="G53" s="431">
        <f t="shared" si="33"/>
        <v>0</v>
      </c>
      <c r="H53" s="431">
        <f t="shared" si="33"/>
        <v>0</v>
      </c>
      <c r="I53" s="550">
        <f t="shared" si="33"/>
        <v>0</v>
      </c>
      <c r="J53" s="549">
        <f t="shared" si="33"/>
        <v>0</v>
      </c>
      <c r="K53" s="550">
        <f t="shared" si="33"/>
        <v>0</v>
      </c>
      <c r="L53" s="551">
        <f t="shared" si="33"/>
        <v>0</v>
      </c>
      <c r="M53" s="551"/>
      <c r="N53" s="480">
        <f>SUM(N54:N55)</f>
        <v>0</v>
      </c>
      <c r="O53" s="480">
        <f>SUM(O54:O55)</f>
        <v>0</v>
      </c>
      <c r="P53" s="481">
        <f>SUM(P54:P55)</f>
        <v>0</v>
      </c>
      <c r="Q53" s="482">
        <f>SUM(Q54:Q55)</f>
        <v>0</v>
      </c>
      <c r="R53" s="483">
        <f t="shared" ref="R53:X53" si="34">SUM(R54:R55)</f>
        <v>0</v>
      </c>
      <c r="S53" s="484">
        <f t="shared" si="34"/>
        <v>0</v>
      </c>
      <c r="T53" s="482">
        <f t="shared" si="34"/>
        <v>0</v>
      </c>
      <c r="U53" s="482">
        <f t="shared" si="34"/>
        <v>0</v>
      </c>
      <c r="V53" s="482">
        <f t="shared" si="34"/>
        <v>0</v>
      </c>
      <c r="W53" s="482">
        <f t="shared" si="34"/>
        <v>0</v>
      </c>
      <c r="X53" s="482">
        <f t="shared" si="34"/>
        <v>0</v>
      </c>
      <c r="Y53" s="482">
        <f t="shared" ref="Y53:AV53" si="35">SUM(Y54:Y55)</f>
        <v>0</v>
      </c>
      <c r="Z53" s="482">
        <f t="shared" si="35"/>
        <v>0</v>
      </c>
      <c r="AA53" s="482">
        <f t="shared" si="35"/>
        <v>0</v>
      </c>
      <c r="AB53" s="482">
        <f t="shared" si="35"/>
        <v>0</v>
      </c>
      <c r="AC53" s="482">
        <f t="shared" si="35"/>
        <v>0</v>
      </c>
      <c r="AD53" s="483">
        <f t="shared" si="35"/>
        <v>0</v>
      </c>
      <c r="AE53" s="484">
        <f t="shared" si="35"/>
        <v>0</v>
      </c>
      <c r="AF53" s="482">
        <f t="shared" si="35"/>
        <v>0</v>
      </c>
      <c r="AG53" s="482">
        <f t="shared" si="35"/>
        <v>0</v>
      </c>
      <c r="AH53" s="482">
        <f t="shared" si="35"/>
        <v>0</v>
      </c>
      <c r="AI53" s="482">
        <f t="shared" si="35"/>
        <v>0</v>
      </c>
      <c r="AJ53" s="482">
        <f t="shared" si="35"/>
        <v>0</v>
      </c>
      <c r="AK53" s="482">
        <f t="shared" si="35"/>
        <v>0</v>
      </c>
      <c r="AL53" s="482">
        <f t="shared" si="35"/>
        <v>0</v>
      </c>
      <c r="AM53" s="482">
        <f t="shared" si="35"/>
        <v>0</v>
      </c>
      <c r="AN53" s="482">
        <f t="shared" si="35"/>
        <v>0</v>
      </c>
      <c r="AO53" s="482">
        <f t="shared" si="35"/>
        <v>0</v>
      </c>
      <c r="AP53" s="483">
        <f t="shared" si="35"/>
        <v>0</v>
      </c>
      <c r="AQ53" s="484">
        <f t="shared" si="35"/>
        <v>0</v>
      </c>
      <c r="AR53" s="482">
        <f t="shared" si="35"/>
        <v>0</v>
      </c>
      <c r="AS53" s="482">
        <f t="shared" si="35"/>
        <v>0</v>
      </c>
      <c r="AT53" s="482">
        <f t="shared" si="35"/>
        <v>0</v>
      </c>
      <c r="AU53" s="482">
        <f t="shared" si="35"/>
        <v>0</v>
      </c>
      <c r="AV53" s="482">
        <f t="shared" si="35"/>
        <v>0</v>
      </c>
      <c r="AW53" s="441">
        <f t="shared" si="7"/>
        <v>0</v>
      </c>
      <c r="AX53" s="442">
        <f t="shared" si="8"/>
        <v>0</v>
      </c>
      <c r="AY53" s="443">
        <f t="shared" si="3"/>
        <v>0</v>
      </c>
    </row>
    <row r="54" spans="1:51" s="4" customFormat="1" ht="15" hidden="1" customHeight="1" x14ac:dyDescent="0.2">
      <c r="A54" s="150"/>
      <c r="B54" s="459"/>
      <c r="C54" s="273"/>
      <c r="D54" s="273"/>
      <c r="E54" s="249"/>
      <c r="F54" s="552">
        <f t="shared" si="4"/>
        <v>0</v>
      </c>
      <c r="G54" s="249">
        <v>0</v>
      </c>
      <c r="H54" s="220">
        <f t="shared" si="5"/>
        <v>0</v>
      </c>
      <c r="I54" s="231"/>
      <c r="J54" s="552">
        <f t="shared" si="6"/>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4"/>
        <v>0</v>
      </c>
      <c r="G55" s="277">
        <v>0</v>
      </c>
      <c r="H55" s="226">
        <f t="shared" si="5"/>
        <v>0</v>
      </c>
      <c r="I55" s="227"/>
      <c r="J55" s="552">
        <f t="shared" si="6"/>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7"/>
      <c r="B56" s="576"/>
      <c r="C56" s="450"/>
      <c r="D56" s="450"/>
      <c r="E56" s="431">
        <f t="shared" ref="E56:L56" si="36">SUM(E57:E58)</f>
        <v>0</v>
      </c>
      <c r="F56" s="574">
        <f t="shared" si="36"/>
        <v>0</v>
      </c>
      <c r="G56" s="431">
        <f t="shared" si="36"/>
        <v>0</v>
      </c>
      <c r="H56" s="431">
        <f t="shared" si="36"/>
        <v>0</v>
      </c>
      <c r="I56" s="550">
        <f t="shared" si="36"/>
        <v>0</v>
      </c>
      <c r="J56" s="549">
        <f t="shared" si="36"/>
        <v>0</v>
      </c>
      <c r="K56" s="550">
        <f t="shared" si="36"/>
        <v>0</v>
      </c>
      <c r="L56" s="551">
        <f t="shared" si="36"/>
        <v>0</v>
      </c>
      <c r="M56" s="551"/>
      <c r="N56" s="480">
        <f>SUM(N57:N58)</f>
        <v>0</v>
      </c>
      <c r="O56" s="480">
        <f>SUM(O57:O58)</f>
        <v>0</v>
      </c>
      <c r="P56" s="481">
        <f>SUM(P57:P58)</f>
        <v>0</v>
      </c>
      <c r="Q56" s="482">
        <f>SUM(Q57:Q58)</f>
        <v>0</v>
      </c>
      <c r="R56" s="483">
        <f t="shared" ref="R56:X56" si="37">SUM(R57:R58)</f>
        <v>0</v>
      </c>
      <c r="S56" s="484">
        <f t="shared" si="37"/>
        <v>0</v>
      </c>
      <c r="T56" s="482">
        <f t="shared" si="37"/>
        <v>0</v>
      </c>
      <c r="U56" s="482">
        <f t="shared" si="37"/>
        <v>0</v>
      </c>
      <c r="V56" s="482">
        <f t="shared" si="37"/>
        <v>0</v>
      </c>
      <c r="W56" s="482">
        <f t="shared" si="37"/>
        <v>0</v>
      </c>
      <c r="X56" s="482">
        <f t="shared" si="37"/>
        <v>0</v>
      </c>
      <c r="Y56" s="482">
        <f t="shared" ref="Y56:AV56" si="38">SUM(Y57:Y58)</f>
        <v>0</v>
      </c>
      <c r="Z56" s="482">
        <f t="shared" si="38"/>
        <v>0</v>
      </c>
      <c r="AA56" s="482">
        <f t="shared" si="38"/>
        <v>0</v>
      </c>
      <c r="AB56" s="482">
        <f t="shared" si="38"/>
        <v>0</v>
      </c>
      <c r="AC56" s="482">
        <f t="shared" si="38"/>
        <v>0</v>
      </c>
      <c r="AD56" s="483">
        <f t="shared" si="38"/>
        <v>0</v>
      </c>
      <c r="AE56" s="484">
        <f t="shared" si="38"/>
        <v>0</v>
      </c>
      <c r="AF56" s="482">
        <f t="shared" si="38"/>
        <v>0</v>
      </c>
      <c r="AG56" s="482">
        <f t="shared" si="38"/>
        <v>0</v>
      </c>
      <c r="AH56" s="482">
        <f t="shared" si="38"/>
        <v>0</v>
      </c>
      <c r="AI56" s="482">
        <f t="shared" si="38"/>
        <v>0</v>
      </c>
      <c r="AJ56" s="482">
        <f t="shared" si="38"/>
        <v>0</v>
      </c>
      <c r="AK56" s="482">
        <f t="shared" si="38"/>
        <v>0</v>
      </c>
      <c r="AL56" s="482">
        <f t="shared" si="38"/>
        <v>0</v>
      </c>
      <c r="AM56" s="482">
        <f t="shared" si="38"/>
        <v>0</v>
      </c>
      <c r="AN56" s="482">
        <f t="shared" si="38"/>
        <v>0</v>
      </c>
      <c r="AO56" s="482">
        <f t="shared" si="38"/>
        <v>0</v>
      </c>
      <c r="AP56" s="483">
        <f t="shared" si="38"/>
        <v>0</v>
      </c>
      <c r="AQ56" s="484">
        <f t="shared" si="38"/>
        <v>0</v>
      </c>
      <c r="AR56" s="482">
        <f t="shared" si="38"/>
        <v>0</v>
      </c>
      <c r="AS56" s="482">
        <f t="shared" si="38"/>
        <v>0</v>
      </c>
      <c r="AT56" s="482">
        <f t="shared" si="38"/>
        <v>0</v>
      </c>
      <c r="AU56" s="482">
        <f t="shared" si="38"/>
        <v>0</v>
      </c>
      <c r="AV56" s="482">
        <f t="shared" si="38"/>
        <v>0</v>
      </c>
      <c r="AW56" s="441">
        <f t="shared" si="7"/>
        <v>0</v>
      </c>
      <c r="AX56" s="442">
        <f t="shared" si="8"/>
        <v>0</v>
      </c>
      <c r="AY56" s="443">
        <f t="shared" si="3"/>
        <v>0</v>
      </c>
    </row>
    <row r="57" spans="1:51" s="4" customFormat="1" ht="15" hidden="1" customHeight="1" x14ac:dyDescent="0.2">
      <c r="A57" s="150"/>
      <c r="B57" s="459"/>
      <c r="C57" s="273"/>
      <c r="D57" s="273"/>
      <c r="E57" s="249"/>
      <c r="F57" s="552">
        <f t="shared" si="4"/>
        <v>0</v>
      </c>
      <c r="G57" s="249">
        <v>0</v>
      </c>
      <c r="H57" s="220">
        <f t="shared" si="5"/>
        <v>0</v>
      </c>
      <c r="I57" s="231"/>
      <c r="J57" s="552">
        <f t="shared" si="6"/>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 t="shared" si="4"/>
        <v>0</v>
      </c>
      <c r="G58" s="277">
        <v>0</v>
      </c>
      <c r="H58" s="226">
        <f t="shared" si="5"/>
        <v>0</v>
      </c>
      <c r="I58" s="227"/>
      <c r="J58" s="552">
        <f t="shared" si="6"/>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39">SUM(E60:E61)</f>
        <v>0</v>
      </c>
      <c r="F59" s="574">
        <f t="shared" si="39"/>
        <v>0</v>
      </c>
      <c r="G59" s="431">
        <f t="shared" si="39"/>
        <v>0</v>
      </c>
      <c r="H59" s="431">
        <f t="shared" si="39"/>
        <v>0</v>
      </c>
      <c r="I59" s="550">
        <f t="shared" si="39"/>
        <v>0</v>
      </c>
      <c r="J59" s="549">
        <f t="shared" si="39"/>
        <v>0</v>
      </c>
      <c r="K59" s="550">
        <f t="shared" si="39"/>
        <v>0</v>
      </c>
      <c r="L59" s="551">
        <f t="shared" si="39"/>
        <v>0</v>
      </c>
      <c r="M59" s="551"/>
      <c r="N59" s="480">
        <f>SUM(N60:N61)</f>
        <v>0</v>
      </c>
      <c r="O59" s="480">
        <f>SUM(O60:O61)</f>
        <v>0</v>
      </c>
      <c r="P59" s="481">
        <f>SUM(P60:P61)</f>
        <v>0</v>
      </c>
      <c r="Q59" s="482">
        <f>SUM(Q60:Q61)</f>
        <v>0</v>
      </c>
      <c r="R59" s="483">
        <f t="shared" ref="R59:X59" si="40">SUM(R60:R61)</f>
        <v>0</v>
      </c>
      <c r="S59" s="484">
        <f t="shared" si="40"/>
        <v>0</v>
      </c>
      <c r="T59" s="482">
        <f t="shared" si="40"/>
        <v>0</v>
      </c>
      <c r="U59" s="482">
        <f t="shared" si="40"/>
        <v>0</v>
      </c>
      <c r="V59" s="482">
        <f t="shared" si="40"/>
        <v>0</v>
      </c>
      <c r="W59" s="482">
        <f t="shared" si="40"/>
        <v>0</v>
      </c>
      <c r="X59" s="482">
        <f t="shared" si="40"/>
        <v>0</v>
      </c>
      <c r="Y59" s="482">
        <f t="shared" ref="Y59:AV59" si="41">SUM(Y60:Y61)</f>
        <v>0</v>
      </c>
      <c r="Z59" s="482">
        <f t="shared" si="41"/>
        <v>0</v>
      </c>
      <c r="AA59" s="482">
        <f t="shared" si="41"/>
        <v>0</v>
      </c>
      <c r="AB59" s="482">
        <f t="shared" si="41"/>
        <v>0</v>
      </c>
      <c r="AC59" s="482">
        <f t="shared" si="41"/>
        <v>0</v>
      </c>
      <c r="AD59" s="483">
        <f t="shared" si="41"/>
        <v>0</v>
      </c>
      <c r="AE59" s="484">
        <f t="shared" si="41"/>
        <v>0</v>
      </c>
      <c r="AF59" s="482">
        <f t="shared" si="41"/>
        <v>0</v>
      </c>
      <c r="AG59" s="482">
        <f t="shared" si="41"/>
        <v>0</v>
      </c>
      <c r="AH59" s="482">
        <f t="shared" si="41"/>
        <v>0</v>
      </c>
      <c r="AI59" s="482">
        <f t="shared" si="41"/>
        <v>0</v>
      </c>
      <c r="AJ59" s="482">
        <f t="shared" si="41"/>
        <v>0</v>
      </c>
      <c r="AK59" s="482">
        <f t="shared" si="41"/>
        <v>0</v>
      </c>
      <c r="AL59" s="482">
        <f t="shared" si="41"/>
        <v>0</v>
      </c>
      <c r="AM59" s="482">
        <f t="shared" si="41"/>
        <v>0</v>
      </c>
      <c r="AN59" s="482">
        <f t="shared" si="41"/>
        <v>0</v>
      </c>
      <c r="AO59" s="482">
        <f t="shared" si="41"/>
        <v>0</v>
      </c>
      <c r="AP59" s="483">
        <f t="shared" si="41"/>
        <v>0</v>
      </c>
      <c r="AQ59" s="484">
        <f t="shared" si="41"/>
        <v>0</v>
      </c>
      <c r="AR59" s="482">
        <f t="shared" si="41"/>
        <v>0</v>
      </c>
      <c r="AS59" s="482">
        <f t="shared" si="41"/>
        <v>0</v>
      </c>
      <c r="AT59" s="482">
        <f t="shared" si="41"/>
        <v>0</v>
      </c>
      <c r="AU59" s="482">
        <f t="shared" si="41"/>
        <v>0</v>
      </c>
      <c r="AV59" s="482">
        <f t="shared" si="41"/>
        <v>0</v>
      </c>
      <c r="AW59" s="441">
        <f t="shared" si="7"/>
        <v>0</v>
      </c>
      <c r="AX59" s="442">
        <f t="shared" si="8"/>
        <v>0</v>
      </c>
      <c r="AY59" s="443">
        <f t="shared" ref="AY59:AY66" si="42">+G59-AX59</f>
        <v>0</v>
      </c>
    </row>
    <row r="60" spans="1:51" s="4" customFormat="1" ht="15" hidden="1" customHeight="1" x14ac:dyDescent="0.2">
      <c r="A60" s="150"/>
      <c r="B60" s="459"/>
      <c r="C60" s="273"/>
      <c r="D60" s="273"/>
      <c r="E60" s="249"/>
      <c r="F60" s="552">
        <f t="shared" si="4"/>
        <v>0</v>
      </c>
      <c r="G60" s="249">
        <v>0</v>
      </c>
      <c r="H60" s="220">
        <f t="shared" si="5"/>
        <v>0</v>
      </c>
      <c r="I60" s="231"/>
      <c r="J60" s="552">
        <f t="shared" si="6"/>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42"/>
        <v>0</v>
      </c>
    </row>
    <row r="61" spans="1:51" s="4" customFormat="1" ht="15" hidden="1" customHeight="1" thickBot="1" x14ac:dyDescent="0.25">
      <c r="A61" s="170"/>
      <c r="B61" s="460"/>
      <c r="C61" s="274"/>
      <c r="D61" s="274"/>
      <c r="E61" s="277"/>
      <c r="F61" s="552">
        <f t="shared" si="4"/>
        <v>0</v>
      </c>
      <c r="G61" s="277">
        <v>0</v>
      </c>
      <c r="H61" s="226">
        <f t="shared" si="5"/>
        <v>0</v>
      </c>
      <c r="I61" s="227"/>
      <c r="J61" s="552">
        <f t="shared" si="6"/>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43">SUM(P61:AV61)</f>
        <v>0</v>
      </c>
      <c r="AX61" s="442">
        <f t="shared" ref="AX61:AX66" si="44">+AW61+N61</f>
        <v>0</v>
      </c>
      <c r="AY61" s="443">
        <f t="shared" si="42"/>
        <v>0</v>
      </c>
    </row>
    <row r="62" spans="1:51" s="4" customFormat="1" ht="15" hidden="1" customHeight="1" x14ac:dyDescent="0.2">
      <c r="A62" s="558"/>
      <c r="B62" s="577"/>
      <c r="C62" s="578"/>
      <c r="D62" s="453"/>
      <c r="E62" s="431">
        <f t="shared" ref="E62:L62" si="45">SUM(E63:E64)</f>
        <v>0</v>
      </c>
      <c r="F62" s="574">
        <f t="shared" si="45"/>
        <v>0</v>
      </c>
      <c r="G62" s="431">
        <f t="shared" si="45"/>
        <v>0</v>
      </c>
      <c r="H62" s="431">
        <f t="shared" si="45"/>
        <v>0</v>
      </c>
      <c r="I62" s="550">
        <f t="shared" si="45"/>
        <v>0</v>
      </c>
      <c r="J62" s="549">
        <f t="shared" si="45"/>
        <v>0</v>
      </c>
      <c r="K62" s="550">
        <f t="shared" si="45"/>
        <v>0</v>
      </c>
      <c r="L62" s="551">
        <f t="shared" si="45"/>
        <v>0</v>
      </c>
      <c r="M62" s="551"/>
      <c r="N62" s="480">
        <f>SUM(N63:N64)</f>
        <v>0</v>
      </c>
      <c r="O62" s="480">
        <f>SUM(O63:O64)</f>
        <v>0</v>
      </c>
      <c r="P62" s="481">
        <f>SUM(P63:P64)</f>
        <v>0</v>
      </c>
      <c r="Q62" s="482">
        <f>SUM(Q63:Q64)</f>
        <v>0</v>
      </c>
      <c r="R62" s="483">
        <f t="shared" ref="R62:X62" si="46">SUM(R63:R64)</f>
        <v>0</v>
      </c>
      <c r="S62" s="484">
        <f t="shared" si="46"/>
        <v>0</v>
      </c>
      <c r="T62" s="482">
        <f t="shared" si="46"/>
        <v>0</v>
      </c>
      <c r="U62" s="482">
        <f t="shared" si="46"/>
        <v>0</v>
      </c>
      <c r="V62" s="482">
        <f t="shared" si="46"/>
        <v>0</v>
      </c>
      <c r="W62" s="482">
        <f t="shared" si="46"/>
        <v>0</v>
      </c>
      <c r="X62" s="482">
        <f t="shared" si="46"/>
        <v>0</v>
      </c>
      <c r="Y62" s="482">
        <f t="shared" ref="Y62:AV62" si="47">SUM(Y63:Y64)</f>
        <v>0</v>
      </c>
      <c r="Z62" s="482">
        <f t="shared" si="47"/>
        <v>0</v>
      </c>
      <c r="AA62" s="482">
        <f t="shared" si="47"/>
        <v>0</v>
      </c>
      <c r="AB62" s="482">
        <f t="shared" si="47"/>
        <v>0</v>
      </c>
      <c r="AC62" s="482">
        <f t="shared" si="47"/>
        <v>0</v>
      </c>
      <c r="AD62" s="483">
        <f t="shared" si="47"/>
        <v>0</v>
      </c>
      <c r="AE62" s="484">
        <f t="shared" si="47"/>
        <v>0</v>
      </c>
      <c r="AF62" s="482">
        <f t="shared" si="47"/>
        <v>0</v>
      </c>
      <c r="AG62" s="482">
        <f t="shared" si="47"/>
        <v>0</v>
      </c>
      <c r="AH62" s="482">
        <f t="shared" si="47"/>
        <v>0</v>
      </c>
      <c r="AI62" s="482">
        <f t="shared" si="47"/>
        <v>0</v>
      </c>
      <c r="AJ62" s="482">
        <f t="shared" si="47"/>
        <v>0</v>
      </c>
      <c r="AK62" s="482">
        <f t="shared" si="47"/>
        <v>0</v>
      </c>
      <c r="AL62" s="482">
        <f t="shared" si="47"/>
        <v>0</v>
      </c>
      <c r="AM62" s="482">
        <f t="shared" si="47"/>
        <v>0</v>
      </c>
      <c r="AN62" s="482">
        <f t="shared" si="47"/>
        <v>0</v>
      </c>
      <c r="AO62" s="482">
        <f t="shared" si="47"/>
        <v>0</v>
      </c>
      <c r="AP62" s="483">
        <f t="shared" si="47"/>
        <v>0</v>
      </c>
      <c r="AQ62" s="484">
        <f t="shared" si="47"/>
        <v>0</v>
      </c>
      <c r="AR62" s="482">
        <f t="shared" si="47"/>
        <v>0</v>
      </c>
      <c r="AS62" s="482">
        <f t="shared" si="47"/>
        <v>0</v>
      </c>
      <c r="AT62" s="482">
        <f t="shared" si="47"/>
        <v>0</v>
      </c>
      <c r="AU62" s="482">
        <f t="shared" si="47"/>
        <v>0</v>
      </c>
      <c r="AV62" s="482">
        <f t="shared" si="47"/>
        <v>0</v>
      </c>
      <c r="AW62" s="441">
        <f t="shared" si="43"/>
        <v>0</v>
      </c>
      <c r="AX62" s="442">
        <f t="shared" si="44"/>
        <v>0</v>
      </c>
      <c r="AY62" s="443">
        <f t="shared" si="42"/>
        <v>0</v>
      </c>
    </row>
    <row r="63" spans="1:51" s="4" customFormat="1" ht="15" hidden="1" customHeight="1" x14ac:dyDescent="0.2">
      <c r="A63" s="174"/>
      <c r="B63" s="465"/>
      <c r="C63" s="275"/>
      <c r="D63" s="275"/>
      <c r="E63" s="249"/>
      <c r="F63" s="552">
        <f t="shared" si="4"/>
        <v>0</v>
      </c>
      <c r="G63" s="249">
        <v>0</v>
      </c>
      <c r="H63" s="220">
        <f t="shared" si="5"/>
        <v>0</v>
      </c>
      <c r="I63" s="233"/>
      <c r="J63" s="552">
        <f t="shared" si="6"/>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43"/>
        <v>0</v>
      </c>
      <c r="AX63" s="442">
        <f t="shared" si="44"/>
        <v>0</v>
      </c>
      <c r="AY63" s="443">
        <f t="shared" si="42"/>
        <v>0</v>
      </c>
    </row>
    <row r="64" spans="1:51" s="4" customFormat="1" ht="15" hidden="1" customHeight="1" thickBot="1" x14ac:dyDescent="0.25">
      <c r="A64" s="179"/>
      <c r="B64" s="460"/>
      <c r="C64" s="276"/>
      <c r="D64" s="276"/>
      <c r="E64" s="277"/>
      <c r="F64" s="560">
        <f t="shared" si="4"/>
        <v>0</v>
      </c>
      <c r="G64" s="277">
        <v>0</v>
      </c>
      <c r="H64" s="226">
        <f t="shared" si="5"/>
        <v>0</v>
      </c>
      <c r="I64" s="227"/>
      <c r="J64" s="586">
        <f t="shared" si="6"/>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43"/>
        <v>0</v>
      </c>
      <c r="AX64" s="442">
        <f t="shared" si="44"/>
        <v>0</v>
      </c>
      <c r="AY64" s="443">
        <f t="shared" si="4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43"/>
        <v>0</v>
      </c>
      <c r="AX65" s="442">
        <f t="shared" si="44"/>
        <v>0</v>
      </c>
      <c r="AY65" s="443">
        <f t="shared" si="42"/>
        <v>0</v>
      </c>
    </row>
    <row r="66" spans="1:51" s="565" customFormat="1" ht="22.5" customHeight="1" thickBot="1" x14ac:dyDescent="0.3">
      <c r="A66" s="175"/>
      <c r="B66" s="175"/>
      <c r="C66" s="176"/>
      <c r="D66" s="17"/>
      <c r="E66" s="240">
        <f t="shared" ref="E66:L66" si="48">SUM(E8,E20,E27,E34,E38,E41,E44,E47,E50,E53,E56,E59,E62)</f>
        <v>0</v>
      </c>
      <c r="F66" s="328">
        <f t="shared" si="48"/>
        <v>0</v>
      </c>
      <c r="G66" s="240">
        <f t="shared" si="48"/>
        <v>0</v>
      </c>
      <c r="H66" s="240">
        <f t="shared" si="48"/>
        <v>0</v>
      </c>
      <c r="I66" s="241">
        <f t="shared" si="48"/>
        <v>0</v>
      </c>
      <c r="J66" s="328">
        <f>SUM(J8,J20,J27,J34,J38,J41,J44,J47,J50,J53,J56,J59,J62)</f>
        <v>0</v>
      </c>
      <c r="K66" s="241">
        <f t="shared" si="48"/>
        <v>0</v>
      </c>
      <c r="L66" s="241">
        <f t="shared" si="48"/>
        <v>0</v>
      </c>
      <c r="M66" s="241"/>
      <c r="N66" s="240">
        <f t="shared" ref="N66:AC66" si="49">SUM(N8,N20,N27,N34,N38,N41,N44,N47,N50,N53,N56,N59,N62)</f>
        <v>0</v>
      </c>
      <c r="O66" s="240">
        <f>SUM(O8,O20,O27,O34,O38,O41,O44,O47,O50,O53,O56,O59,O62)</f>
        <v>0</v>
      </c>
      <c r="P66" s="240">
        <f t="shared" si="49"/>
        <v>0</v>
      </c>
      <c r="Q66" s="240">
        <f t="shared" si="49"/>
        <v>0</v>
      </c>
      <c r="R66" s="405">
        <f t="shared" si="49"/>
        <v>0</v>
      </c>
      <c r="S66" s="397">
        <f t="shared" si="49"/>
        <v>0</v>
      </c>
      <c r="T66" s="240">
        <f t="shared" si="49"/>
        <v>0</v>
      </c>
      <c r="U66" s="240">
        <f t="shared" si="49"/>
        <v>0</v>
      </c>
      <c r="V66" s="240">
        <f t="shared" si="49"/>
        <v>0</v>
      </c>
      <c r="W66" s="240">
        <f t="shared" si="49"/>
        <v>0</v>
      </c>
      <c r="X66" s="240">
        <f t="shared" si="49"/>
        <v>0</v>
      </c>
      <c r="Y66" s="240">
        <f t="shared" si="49"/>
        <v>0</v>
      </c>
      <c r="Z66" s="240">
        <f t="shared" si="49"/>
        <v>0</v>
      </c>
      <c r="AA66" s="240">
        <f t="shared" si="49"/>
        <v>0</v>
      </c>
      <c r="AB66" s="240">
        <f t="shared" si="49"/>
        <v>0</v>
      </c>
      <c r="AC66" s="240">
        <f t="shared" si="49"/>
        <v>0</v>
      </c>
      <c r="AD66" s="405">
        <f t="shared" ref="AD66:AV66" si="50">SUM(AD8,AD20,AD27,AD34,AD38,AD41,AD44,AD47,AD50,AD53,AD56,AD59,AD62)</f>
        <v>0</v>
      </c>
      <c r="AE66" s="397">
        <f t="shared" si="50"/>
        <v>0</v>
      </c>
      <c r="AF66" s="240">
        <f t="shared" si="50"/>
        <v>0</v>
      </c>
      <c r="AG66" s="240">
        <f t="shared" si="50"/>
        <v>0</v>
      </c>
      <c r="AH66" s="240">
        <f t="shared" si="50"/>
        <v>0</v>
      </c>
      <c r="AI66" s="240">
        <f t="shared" si="50"/>
        <v>0</v>
      </c>
      <c r="AJ66" s="240">
        <f t="shared" si="50"/>
        <v>0</v>
      </c>
      <c r="AK66" s="240">
        <f t="shared" si="50"/>
        <v>0</v>
      </c>
      <c r="AL66" s="240">
        <f t="shared" si="50"/>
        <v>0</v>
      </c>
      <c r="AM66" s="240">
        <f t="shared" si="50"/>
        <v>0</v>
      </c>
      <c r="AN66" s="240">
        <f t="shared" si="50"/>
        <v>0</v>
      </c>
      <c r="AO66" s="240">
        <f t="shared" si="50"/>
        <v>0</v>
      </c>
      <c r="AP66" s="405">
        <f t="shared" si="50"/>
        <v>0</v>
      </c>
      <c r="AQ66" s="397">
        <f t="shared" si="50"/>
        <v>0</v>
      </c>
      <c r="AR66" s="240">
        <f t="shared" si="50"/>
        <v>0</v>
      </c>
      <c r="AS66" s="240">
        <f t="shared" si="50"/>
        <v>0</v>
      </c>
      <c r="AT66" s="240">
        <f t="shared" si="50"/>
        <v>0</v>
      </c>
      <c r="AU66" s="240">
        <f t="shared" si="50"/>
        <v>0</v>
      </c>
      <c r="AV66" s="240">
        <f t="shared" si="50"/>
        <v>0</v>
      </c>
      <c r="AW66" s="240">
        <f t="shared" si="43"/>
        <v>0</v>
      </c>
      <c r="AX66" s="240">
        <f t="shared" si="44"/>
        <v>0</v>
      </c>
      <c r="AY66" s="445">
        <f t="shared" si="42"/>
        <v>0</v>
      </c>
    </row>
    <row r="67" spans="1:51" hidden="1" x14ac:dyDescent="0.25">
      <c r="A67" s="447"/>
      <c r="B67" s="447"/>
      <c r="C67" s="447"/>
      <c r="D67" s="447"/>
      <c r="E67" s="853"/>
      <c r="F67" s="853"/>
      <c r="G67" s="853"/>
      <c r="H67" s="853"/>
      <c r="I67" s="854"/>
      <c r="J67" s="855"/>
      <c r="K67" s="855"/>
      <c r="L67" s="855"/>
      <c r="M67" s="856"/>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51">+N66*0.2</f>
        <v>0</v>
      </c>
      <c r="O70" s="490">
        <f>+O66*0.2</f>
        <v>0</v>
      </c>
      <c r="P70" s="490">
        <f t="shared" si="51"/>
        <v>0</v>
      </c>
      <c r="Q70" s="490">
        <f t="shared" si="51"/>
        <v>0</v>
      </c>
      <c r="R70" s="490">
        <f t="shared" si="51"/>
        <v>0</v>
      </c>
      <c r="S70" s="490">
        <f t="shared" si="51"/>
        <v>0</v>
      </c>
      <c r="T70" s="490">
        <f t="shared" si="51"/>
        <v>0</v>
      </c>
      <c r="U70" s="490">
        <f t="shared" si="51"/>
        <v>0</v>
      </c>
      <c r="V70" s="490">
        <f t="shared" si="51"/>
        <v>0</v>
      </c>
      <c r="W70" s="490">
        <f t="shared" si="51"/>
        <v>0</v>
      </c>
      <c r="X70" s="490">
        <f t="shared" si="51"/>
        <v>0</v>
      </c>
      <c r="Y70" s="490">
        <f t="shared" si="51"/>
        <v>0</v>
      </c>
      <c r="Z70" s="490">
        <f t="shared" si="51"/>
        <v>0</v>
      </c>
      <c r="AA70" s="490">
        <f t="shared" si="51"/>
        <v>0</v>
      </c>
      <c r="AB70" s="490">
        <f t="shared" si="51"/>
        <v>0</v>
      </c>
      <c r="AC70" s="490">
        <f t="shared" si="51"/>
        <v>0</v>
      </c>
      <c r="AD70" s="490">
        <f t="shared" ref="AD70:AV70" si="52">+AD66*0.2</f>
        <v>0</v>
      </c>
      <c r="AE70" s="490">
        <f t="shared" si="52"/>
        <v>0</v>
      </c>
      <c r="AF70" s="490">
        <f t="shared" si="52"/>
        <v>0</v>
      </c>
      <c r="AG70" s="490">
        <f t="shared" si="52"/>
        <v>0</v>
      </c>
      <c r="AH70" s="490">
        <f t="shared" si="52"/>
        <v>0</v>
      </c>
      <c r="AI70" s="490">
        <f t="shared" si="52"/>
        <v>0</v>
      </c>
      <c r="AJ70" s="490">
        <f t="shared" si="52"/>
        <v>0</v>
      </c>
      <c r="AK70" s="490">
        <f t="shared" si="52"/>
        <v>0</v>
      </c>
      <c r="AL70" s="490">
        <f t="shared" si="52"/>
        <v>0</v>
      </c>
      <c r="AM70" s="490">
        <f t="shared" si="52"/>
        <v>0</v>
      </c>
      <c r="AN70" s="490">
        <f t="shared" si="52"/>
        <v>0</v>
      </c>
      <c r="AO70" s="490">
        <f t="shared" si="52"/>
        <v>0</v>
      </c>
      <c r="AP70" s="490">
        <f t="shared" si="52"/>
        <v>0</v>
      </c>
      <c r="AQ70" s="490">
        <f t="shared" si="52"/>
        <v>0</v>
      </c>
      <c r="AR70" s="490">
        <f t="shared" si="52"/>
        <v>0</v>
      </c>
      <c r="AS70" s="490">
        <f t="shared" si="52"/>
        <v>0</v>
      </c>
      <c r="AT70" s="490">
        <f t="shared" si="52"/>
        <v>0</v>
      </c>
      <c r="AU70" s="490">
        <f t="shared" si="52"/>
        <v>0</v>
      </c>
      <c r="AV70" s="490">
        <f t="shared" si="52"/>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53">SUM(P66:P70)</f>
        <v>0</v>
      </c>
      <c r="Q71" s="490">
        <f t="shared" si="53"/>
        <v>0</v>
      </c>
      <c r="R71" s="490">
        <f t="shared" si="53"/>
        <v>0</v>
      </c>
      <c r="S71" s="490">
        <f t="shared" si="53"/>
        <v>0</v>
      </c>
      <c r="T71" s="490">
        <f t="shared" si="53"/>
        <v>0</v>
      </c>
      <c r="U71" s="490">
        <f t="shared" si="53"/>
        <v>0</v>
      </c>
      <c r="V71" s="490">
        <f t="shared" si="53"/>
        <v>0</v>
      </c>
      <c r="W71" s="490">
        <f t="shared" si="53"/>
        <v>0</v>
      </c>
      <c r="X71" s="490">
        <f t="shared" si="53"/>
        <v>0</v>
      </c>
      <c r="Y71" s="490">
        <f t="shared" si="53"/>
        <v>0</v>
      </c>
      <c r="Z71" s="490">
        <f t="shared" si="53"/>
        <v>0</v>
      </c>
      <c r="AA71" s="490">
        <f t="shared" si="53"/>
        <v>0</v>
      </c>
      <c r="AB71" s="490">
        <f t="shared" si="53"/>
        <v>0</v>
      </c>
      <c r="AC71" s="490">
        <f t="shared" si="53"/>
        <v>0</v>
      </c>
      <c r="AD71" s="490">
        <f t="shared" ref="AD71:AV71" si="54">SUM(AD66:AD70)</f>
        <v>0</v>
      </c>
      <c r="AE71" s="490">
        <f t="shared" si="54"/>
        <v>0</v>
      </c>
      <c r="AF71" s="490">
        <f t="shared" si="54"/>
        <v>0</v>
      </c>
      <c r="AG71" s="490">
        <f t="shared" si="54"/>
        <v>0</v>
      </c>
      <c r="AH71" s="490">
        <f t="shared" si="54"/>
        <v>0</v>
      </c>
      <c r="AI71" s="490">
        <f t="shared" si="54"/>
        <v>0</v>
      </c>
      <c r="AJ71" s="490">
        <f t="shared" si="54"/>
        <v>0</v>
      </c>
      <c r="AK71" s="490">
        <f t="shared" si="54"/>
        <v>0</v>
      </c>
      <c r="AL71" s="490">
        <f t="shared" si="54"/>
        <v>0</v>
      </c>
      <c r="AM71" s="490">
        <f t="shared" si="54"/>
        <v>0</v>
      </c>
      <c r="AN71" s="490">
        <f t="shared" si="54"/>
        <v>0</v>
      </c>
      <c r="AO71" s="490">
        <f t="shared" si="54"/>
        <v>0</v>
      </c>
      <c r="AP71" s="490">
        <f t="shared" si="54"/>
        <v>0</v>
      </c>
      <c r="AQ71" s="490">
        <f t="shared" si="54"/>
        <v>0</v>
      </c>
      <c r="AR71" s="490">
        <f t="shared" si="54"/>
        <v>0</v>
      </c>
      <c r="AS71" s="490">
        <f t="shared" si="54"/>
        <v>0</v>
      </c>
      <c r="AT71" s="490">
        <f t="shared" si="54"/>
        <v>0</v>
      </c>
      <c r="AU71" s="490">
        <f t="shared" si="54"/>
        <v>0</v>
      </c>
      <c r="AV71" s="490">
        <f t="shared" si="54"/>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IF(G69&gt;E69,"Budget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IF(AY69&lt;0,"Actual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ZK110.K278.Analysis code</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1"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3"/>
        <v>0</v>
      </c>
    </row>
    <row r="10" spans="1:52" s="4" customFormat="1" ht="15" customHeight="1" x14ac:dyDescent="0.2">
      <c r="A10" s="339"/>
      <c r="B10" s="468"/>
      <c r="C10" s="340"/>
      <c r="D10" s="351"/>
      <c r="E10" s="256"/>
      <c r="F10" s="370">
        <f t="shared" ref="F10:F67" si="4">-E10+G10</f>
        <v>0</v>
      </c>
      <c r="G10" s="256"/>
      <c r="H10" s="572">
        <f t="shared" ref="H10:H67" si="5">SUM(N10:AV10)</f>
        <v>0</v>
      </c>
      <c r="I10" s="224"/>
      <c r="J10" s="370">
        <f t="shared" ref="J10:J67"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7">SUM(P10:AV10)</f>
        <v>0</v>
      </c>
      <c r="AX10" s="244">
        <f t="shared" ref="AX10:AX63" si="8">+AW10+N10</f>
        <v>0</v>
      </c>
      <c r="AY10" s="553">
        <f t="shared" si="3"/>
        <v>0</v>
      </c>
    </row>
    <row r="11" spans="1:52" s="4" customFormat="1" ht="15" hidden="1" customHeight="1" x14ac:dyDescent="0.2">
      <c r="A11" s="150"/>
      <c r="B11" s="459"/>
      <c r="C11" s="451"/>
      <c r="D11" s="4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7"/>
        <v>0</v>
      </c>
      <c r="AX11" s="244">
        <f t="shared" si="8"/>
        <v>0</v>
      </c>
      <c r="AY11" s="553">
        <f t="shared" si="3"/>
        <v>0</v>
      </c>
    </row>
    <row r="12" spans="1:52" s="4" customFormat="1" ht="15" hidden="1" customHeight="1" x14ac:dyDescent="0.2">
      <c r="A12" s="150"/>
      <c r="B12" s="459"/>
      <c r="C12" s="262"/>
      <c r="D12" s="373"/>
      <c r="E12" s="256"/>
      <c r="F12" s="370">
        <f t="shared" si="4"/>
        <v>0</v>
      </c>
      <c r="G12" s="256"/>
      <c r="H12" s="572">
        <f t="shared" si="5"/>
        <v>0</v>
      </c>
      <c r="I12" s="224"/>
      <c r="J12" s="370">
        <f t="shared" si="6"/>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7"/>
        <v>0</v>
      </c>
      <c r="AX12" s="244">
        <f t="shared" si="8"/>
        <v>0</v>
      </c>
      <c r="AY12" s="553">
        <f t="shared" si="3"/>
        <v>0</v>
      </c>
    </row>
    <row r="13" spans="1:52" s="4" customFormat="1" ht="15" hidden="1" customHeight="1" x14ac:dyDescent="0.2">
      <c r="A13" s="150"/>
      <c r="B13" s="459"/>
      <c r="C13" s="262"/>
      <c r="D13" s="373"/>
      <c r="E13" s="256"/>
      <c r="F13" s="370">
        <f t="shared" si="4"/>
        <v>0</v>
      </c>
      <c r="G13" s="256"/>
      <c r="H13" s="572">
        <f t="shared" si="5"/>
        <v>0</v>
      </c>
      <c r="I13" s="224"/>
      <c r="J13" s="370">
        <f t="shared" si="6"/>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7"/>
        <v>0</v>
      </c>
      <c r="AX13" s="244">
        <f t="shared" si="8"/>
        <v>0</v>
      </c>
      <c r="AY13" s="553">
        <f t="shared" si="3"/>
        <v>0</v>
      </c>
    </row>
    <row r="14" spans="1:52" s="4" customFormat="1" ht="15" hidden="1" customHeight="1" x14ac:dyDescent="0.2">
      <c r="A14" s="150"/>
      <c r="B14" s="459"/>
      <c r="C14" s="262"/>
      <c r="D14" s="373"/>
      <c r="E14" s="256"/>
      <c r="F14" s="370">
        <f t="shared" si="4"/>
        <v>0</v>
      </c>
      <c r="G14" s="256"/>
      <c r="H14" s="572">
        <f t="shared" si="5"/>
        <v>0</v>
      </c>
      <c r="I14" s="224"/>
      <c r="J14" s="370">
        <f t="shared" si="6"/>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7"/>
        <v>0</v>
      </c>
      <c r="AX14" s="244">
        <f t="shared" si="8"/>
        <v>0</v>
      </c>
      <c r="AY14" s="55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7"/>
        <v>0</v>
      </c>
      <c r="AX15" s="244">
        <f t="shared" si="8"/>
        <v>0</v>
      </c>
      <c r="AY15" s="55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7"/>
        <v>0</v>
      </c>
      <c r="AX16" s="244">
        <f t="shared" si="8"/>
        <v>0</v>
      </c>
      <c r="AY16" s="55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7"/>
        <v>0</v>
      </c>
      <c r="AX17" s="244">
        <f t="shared" si="8"/>
        <v>0</v>
      </c>
      <c r="AY17" s="553">
        <f t="shared" si="3"/>
        <v>0</v>
      </c>
    </row>
    <row r="18" spans="1:51" s="4" customFormat="1" ht="15" customHeight="1" x14ac:dyDescent="0.2">
      <c r="A18" s="150"/>
      <c r="B18" s="459"/>
      <c r="C18" s="262"/>
      <c r="D18" s="373"/>
      <c r="E18" s="256"/>
      <c r="F18" s="370">
        <f t="shared" si="4"/>
        <v>0</v>
      </c>
      <c r="G18" s="256"/>
      <c r="H18" s="572">
        <f t="shared" si="5"/>
        <v>0</v>
      </c>
      <c r="I18" s="224"/>
      <c r="J18" s="370">
        <f t="shared" si="6"/>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7"/>
        <v>0</v>
      </c>
      <c r="AX18" s="244">
        <f t="shared" si="8"/>
        <v>0</v>
      </c>
      <c r="AY18" s="553">
        <f t="shared" si="3"/>
        <v>0</v>
      </c>
    </row>
    <row r="19" spans="1:51" s="4" customFormat="1" ht="15" customHeight="1" x14ac:dyDescent="0.2">
      <c r="A19" s="150"/>
      <c r="B19" s="459" t="str">
        <f>+B8</f>
        <v>ZK110.K278.Analysis code</v>
      </c>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7"/>
        <v>0</v>
      </c>
      <c r="AX19" s="244">
        <f t="shared" si="8"/>
        <v>0</v>
      </c>
      <c r="AY19" s="553">
        <f t="shared" si="3"/>
        <v>0</v>
      </c>
    </row>
    <row r="20" spans="1:51" s="4" customFormat="1" ht="15" customHeight="1" thickBot="1" x14ac:dyDescent="0.3">
      <c r="A20" s="170"/>
      <c r="B20" s="460"/>
      <c r="C20" s="280" t="s">
        <v>301</v>
      </c>
      <c r="D20" s="280"/>
      <c r="E20" s="277"/>
      <c r="F20" s="370">
        <f t="shared" si="4"/>
        <v>0</v>
      </c>
      <c r="G20" s="277"/>
      <c r="H20" s="579">
        <f t="shared" si="5"/>
        <v>0</v>
      </c>
      <c r="I20" s="227"/>
      <c r="J20" s="370">
        <f t="shared" si="6"/>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7"/>
        <v>0</v>
      </c>
      <c r="AX20" s="244">
        <f t="shared" si="8"/>
        <v>0</v>
      </c>
      <c r="AY20" s="553">
        <f t="shared" si="3"/>
        <v>0</v>
      </c>
    </row>
    <row r="21" spans="1:51" s="4" customFormat="1" ht="15" customHeight="1" x14ac:dyDescent="0.2">
      <c r="A21" s="196" t="s">
        <v>206</v>
      </c>
      <c r="B21" s="458" t="str">
        <f>+LEFT($E$5,5)&amp;"."&amp;A21&amp;"."&amp;$E$3</f>
        <v>ZK110.K279.Analysis code</v>
      </c>
      <c r="C21" s="343" t="s">
        <v>207</v>
      </c>
      <c r="D21" s="343"/>
      <c r="E21" s="229">
        <f t="shared" ref="E21:L21" si="9">SUM(E22:E25)</f>
        <v>0</v>
      </c>
      <c r="F21" s="590">
        <f t="shared" si="9"/>
        <v>0</v>
      </c>
      <c r="G21" s="229">
        <f t="shared" si="9"/>
        <v>0</v>
      </c>
      <c r="H21" s="229">
        <f t="shared" si="9"/>
        <v>0</v>
      </c>
      <c r="I21" s="203">
        <f t="shared" si="9"/>
        <v>0</v>
      </c>
      <c r="J21" s="433">
        <f t="shared" si="9"/>
        <v>0</v>
      </c>
      <c r="K21" s="229">
        <f t="shared" si="9"/>
        <v>0</v>
      </c>
      <c r="L21" s="219">
        <f t="shared" si="9"/>
        <v>0</v>
      </c>
      <c r="M21" s="219"/>
      <c r="N21" s="198">
        <f t="shared" ref="N21:AV21" si="10">SUM(N22:N25)</f>
        <v>0</v>
      </c>
      <c r="O21" s="198">
        <f t="shared" si="10"/>
        <v>0</v>
      </c>
      <c r="P21" s="265">
        <f t="shared" si="10"/>
        <v>0</v>
      </c>
      <c r="Q21" s="269">
        <f t="shared" si="10"/>
        <v>0</v>
      </c>
      <c r="R21" s="401">
        <f t="shared" si="10"/>
        <v>0</v>
      </c>
      <c r="S21" s="411">
        <f t="shared" si="10"/>
        <v>0</v>
      </c>
      <c r="T21" s="269">
        <f t="shared" si="10"/>
        <v>0</v>
      </c>
      <c r="U21" s="269">
        <f t="shared" si="10"/>
        <v>0</v>
      </c>
      <c r="V21" s="269">
        <f t="shared" si="10"/>
        <v>0</v>
      </c>
      <c r="W21" s="269">
        <f t="shared" si="10"/>
        <v>0</v>
      </c>
      <c r="X21" s="269">
        <f t="shared" si="10"/>
        <v>0</v>
      </c>
      <c r="Y21" s="269">
        <f t="shared" si="10"/>
        <v>0</v>
      </c>
      <c r="Z21" s="269">
        <f t="shared" si="10"/>
        <v>0</v>
      </c>
      <c r="AA21" s="269">
        <f t="shared" si="10"/>
        <v>0</v>
      </c>
      <c r="AB21" s="269">
        <f t="shared" si="10"/>
        <v>0</v>
      </c>
      <c r="AC21" s="269">
        <f t="shared" si="10"/>
        <v>0</v>
      </c>
      <c r="AD21" s="401">
        <f t="shared" si="10"/>
        <v>0</v>
      </c>
      <c r="AE21" s="411">
        <f t="shared" si="10"/>
        <v>0</v>
      </c>
      <c r="AF21" s="269">
        <f t="shared" si="10"/>
        <v>0</v>
      </c>
      <c r="AG21" s="269">
        <f t="shared" si="10"/>
        <v>0</v>
      </c>
      <c r="AH21" s="269">
        <f t="shared" si="10"/>
        <v>0</v>
      </c>
      <c r="AI21" s="269">
        <f t="shared" si="10"/>
        <v>0</v>
      </c>
      <c r="AJ21" s="269">
        <f t="shared" si="10"/>
        <v>0</v>
      </c>
      <c r="AK21" s="269">
        <f t="shared" si="10"/>
        <v>0</v>
      </c>
      <c r="AL21" s="269">
        <f t="shared" si="10"/>
        <v>0</v>
      </c>
      <c r="AM21" s="269">
        <f t="shared" si="10"/>
        <v>0</v>
      </c>
      <c r="AN21" s="269">
        <f t="shared" si="10"/>
        <v>0</v>
      </c>
      <c r="AO21" s="269">
        <f t="shared" si="10"/>
        <v>0</v>
      </c>
      <c r="AP21" s="401">
        <f t="shared" si="10"/>
        <v>0</v>
      </c>
      <c r="AQ21" s="411">
        <f t="shared" si="10"/>
        <v>0</v>
      </c>
      <c r="AR21" s="269">
        <f t="shared" si="10"/>
        <v>0</v>
      </c>
      <c r="AS21" s="269">
        <f t="shared" si="10"/>
        <v>0</v>
      </c>
      <c r="AT21" s="269">
        <f t="shared" si="10"/>
        <v>0</v>
      </c>
      <c r="AU21" s="269">
        <f t="shared" si="10"/>
        <v>0</v>
      </c>
      <c r="AV21" s="269">
        <f t="shared" si="10"/>
        <v>0</v>
      </c>
      <c r="AW21" s="441">
        <f t="shared" si="7"/>
        <v>0</v>
      </c>
      <c r="AX21" s="442">
        <f t="shared" si="8"/>
        <v>0</v>
      </c>
      <c r="AY21" s="443">
        <f t="shared" si="3"/>
        <v>0</v>
      </c>
    </row>
    <row r="22" spans="1:51" s="4" customFormat="1" ht="15" customHeight="1" x14ac:dyDescent="0.2">
      <c r="A22" s="339"/>
      <c r="B22" s="468"/>
      <c r="C22" s="340"/>
      <c r="D22" s="340"/>
      <c r="E22" s="249"/>
      <c r="F22" s="370">
        <f t="shared" si="4"/>
        <v>0</v>
      </c>
      <c r="G22" s="249">
        <v>0</v>
      </c>
      <c r="H22" s="572">
        <f t="shared" si="5"/>
        <v>0</v>
      </c>
      <c r="I22" s="231"/>
      <c r="J22" s="370">
        <f t="shared" si="6"/>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7"/>
        <v>0</v>
      </c>
      <c r="AX22" s="244">
        <f t="shared" si="8"/>
        <v>0</v>
      </c>
      <c r="AY22" s="553">
        <f t="shared" si="3"/>
        <v>0</v>
      </c>
    </row>
    <row r="23" spans="1:51" s="4" customFormat="1" ht="15" customHeight="1" x14ac:dyDescent="0.2">
      <c r="A23" s="339"/>
      <c r="B23" s="468"/>
      <c r="C23" s="340"/>
      <c r="D23" s="346"/>
      <c r="E23" s="249"/>
      <c r="F23" s="370">
        <f t="shared" si="4"/>
        <v>0</v>
      </c>
      <c r="G23" s="249">
        <v>0</v>
      </c>
      <c r="H23" s="572">
        <f t="shared" si="5"/>
        <v>0</v>
      </c>
      <c r="I23" s="231"/>
      <c r="J23" s="370">
        <f t="shared" si="6"/>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ZK110.K279.Analysis code</v>
      </c>
      <c r="C24" s="340"/>
      <c r="D24" s="346"/>
      <c r="E24" s="249"/>
      <c r="F24" s="370">
        <f t="shared" si="4"/>
        <v>0</v>
      </c>
      <c r="G24" s="249">
        <v>0</v>
      </c>
      <c r="H24" s="572">
        <f t="shared" si="5"/>
        <v>0</v>
      </c>
      <c r="I24" s="231"/>
      <c r="J24" s="370">
        <f t="shared" si="6"/>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4"/>
        <v>0</v>
      </c>
      <c r="G25" s="277">
        <v>0</v>
      </c>
      <c r="H25" s="579">
        <f t="shared" si="5"/>
        <v>0</v>
      </c>
      <c r="I25" s="227"/>
      <c r="J25" s="370">
        <f t="shared" si="6"/>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7"/>
        <v>0</v>
      </c>
      <c r="AX25" s="244">
        <f t="shared" si="8"/>
        <v>0</v>
      </c>
      <c r="AY25" s="553">
        <f t="shared" si="3"/>
        <v>0</v>
      </c>
    </row>
    <row r="26" spans="1:51" s="4" customFormat="1" ht="15" customHeight="1" x14ac:dyDescent="0.2">
      <c r="A26" s="196" t="s">
        <v>208</v>
      </c>
      <c r="B26" s="458" t="str">
        <f>+LEFT($E$5,5)&amp;"."&amp;A26&amp;"."&amp;$E$3</f>
        <v>ZK110.K280.Analysis code</v>
      </c>
      <c r="C26" s="343" t="s">
        <v>209</v>
      </c>
      <c r="D26" s="343"/>
      <c r="E26" s="229">
        <f t="shared" ref="E26:L26" si="11">SUM(E27:E31)</f>
        <v>0</v>
      </c>
      <c r="F26" s="590">
        <f t="shared" si="11"/>
        <v>0</v>
      </c>
      <c r="G26" s="229">
        <f t="shared" si="11"/>
        <v>0</v>
      </c>
      <c r="H26" s="229">
        <f t="shared" si="11"/>
        <v>0</v>
      </c>
      <c r="I26" s="203">
        <f t="shared" si="11"/>
        <v>0</v>
      </c>
      <c r="J26" s="433">
        <f t="shared" si="11"/>
        <v>0</v>
      </c>
      <c r="K26" s="229">
        <f t="shared" si="11"/>
        <v>0</v>
      </c>
      <c r="L26" s="219">
        <f t="shared" si="11"/>
        <v>0</v>
      </c>
      <c r="M26" s="219"/>
      <c r="N26" s="198">
        <f>SUM(N27:N31)</f>
        <v>0</v>
      </c>
      <c r="O26" s="198">
        <f>SUM(O27:O31)</f>
        <v>0</v>
      </c>
      <c r="P26" s="265">
        <f>SUM(P27:P31)</f>
        <v>0</v>
      </c>
      <c r="Q26" s="269">
        <f>SUM(Q27:Q31)</f>
        <v>0</v>
      </c>
      <c r="R26" s="401">
        <f t="shared" ref="R26:X26" si="12">SUM(R27:R31)</f>
        <v>0</v>
      </c>
      <c r="S26" s="411">
        <f t="shared" si="12"/>
        <v>0</v>
      </c>
      <c r="T26" s="269">
        <f t="shared" si="12"/>
        <v>0</v>
      </c>
      <c r="U26" s="269">
        <f t="shared" si="12"/>
        <v>0</v>
      </c>
      <c r="V26" s="269">
        <f t="shared" si="12"/>
        <v>0</v>
      </c>
      <c r="W26" s="269">
        <f t="shared" si="12"/>
        <v>0</v>
      </c>
      <c r="X26" s="269">
        <f t="shared" si="12"/>
        <v>0</v>
      </c>
      <c r="Y26" s="269">
        <f t="shared" ref="Y26:AV26" si="13">SUM(Y27:Y31)</f>
        <v>0</v>
      </c>
      <c r="Z26" s="269">
        <f t="shared" si="13"/>
        <v>0</v>
      </c>
      <c r="AA26" s="269">
        <f t="shared" si="13"/>
        <v>0</v>
      </c>
      <c r="AB26" s="269">
        <f t="shared" si="13"/>
        <v>0</v>
      </c>
      <c r="AC26" s="269">
        <f t="shared" si="13"/>
        <v>0</v>
      </c>
      <c r="AD26" s="401">
        <f t="shared" si="13"/>
        <v>0</v>
      </c>
      <c r="AE26" s="411">
        <f t="shared" si="13"/>
        <v>0</v>
      </c>
      <c r="AF26" s="269">
        <f t="shared" si="13"/>
        <v>0</v>
      </c>
      <c r="AG26" s="269">
        <f t="shared" si="13"/>
        <v>0</v>
      </c>
      <c r="AH26" s="269">
        <f t="shared" si="13"/>
        <v>0</v>
      </c>
      <c r="AI26" s="269">
        <f t="shared" si="13"/>
        <v>0</v>
      </c>
      <c r="AJ26" s="269">
        <f t="shared" si="13"/>
        <v>0</v>
      </c>
      <c r="AK26" s="269">
        <f t="shared" si="13"/>
        <v>0</v>
      </c>
      <c r="AL26" s="269">
        <f t="shared" si="13"/>
        <v>0</v>
      </c>
      <c r="AM26" s="269">
        <f t="shared" si="13"/>
        <v>0</v>
      </c>
      <c r="AN26" s="269">
        <f t="shared" si="13"/>
        <v>0</v>
      </c>
      <c r="AO26" s="269">
        <f t="shared" si="13"/>
        <v>0</v>
      </c>
      <c r="AP26" s="401">
        <f t="shared" si="13"/>
        <v>0</v>
      </c>
      <c r="AQ26" s="411">
        <f t="shared" si="13"/>
        <v>0</v>
      </c>
      <c r="AR26" s="269">
        <f t="shared" si="13"/>
        <v>0</v>
      </c>
      <c r="AS26" s="269">
        <f t="shared" si="13"/>
        <v>0</v>
      </c>
      <c r="AT26" s="269">
        <f t="shared" si="13"/>
        <v>0</v>
      </c>
      <c r="AU26" s="269">
        <f t="shared" si="13"/>
        <v>0</v>
      </c>
      <c r="AV26" s="269">
        <f t="shared" si="13"/>
        <v>0</v>
      </c>
      <c r="AW26" s="441">
        <f t="shared" si="7"/>
        <v>0</v>
      </c>
      <c r="AX26" s="442">
        <f t="shared" si="8"/>
        <v>0</v>
      </c>
      <c r="AY26" s="443">
        <f t="shared" si="3"/>
        <v>0</v>
      </c>
    </row>
    <row r="27" spans="1:51" s="4" customFormat="1" ht="15" customHeight="1" x14ac:dyDescent="0.2">
      <c r="A27" s="339"/>
      <c r="B27" s="468"/>
      <c r="C27" s="340"/>
      <c r="D27" s="340"/>
      <c r="E27" s="249"/>
      <c r="F27" s="370">
        <f t="shared" si="4"/>
        <v>0</v>
      </c>
      <c r="G27" s="249">
        <v>0</v>
      </c>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7"/>
        <v>0</v>
      </c>
      <c r="AX27" s="244">
        <f t="shared" si="8"/>
        <v>0</v>
      </c>
      <c r="AY27" s="553">
        <f t="shared" si="3"/>
        <v>0</v>
      </c>
    </row>
    <row r="28" spans="1:51" s="4" customFormat="1" ht="15" customHeight="1" x14ac:dyDescent="0.2">
      <c r="A28" s="339"/>
      <c r="B28" s="468"/>
      <c r="C28" s="340"/>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4"/>
        <v>0</v>
      </c>
      <c r="G29" s="249">
        <v>0</v>
      </c>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ZK110.K280.Analysis code</v>
      </c>
      <c r="C30" s="346"/>
      <c r="D30" s="346"/>
      <c r="E30" s="249"/>
      <c r="F30" s="370">
        <f t="shared" si="4"/>
        <v>0</v>
      </c>
      <c r="G30" s="249">
        <v>0</v>
      </c>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4"/>
        <v>0</v>
      </c>
      <c r="G31" s="277">
        <v>0</v>
      </c>
      <c r="H31" s="579">
        <f t="shared" si="5"/>
        <v>0</v>
      </c>
      <c r="I31" s="227"/>
      <c r="J31" s="370">
        <f t="shared" si="6"/>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7"/>
        <v>0</v>
      </c>
      <c r="AX31" s="244">
        <f t="shared" si="8"/>
        <v>0</v>
      </c>
      <c r="AY31" s="553">
        <f t="shared" si="3"/>
        <v>0</v>
      </c>
    </row>
    <row r="32" spans="1:51" s="4" customFormat="1" ht="15" customHeight="1" x14ac:dyDescent="0.2">
      <c r="A32" s="196" t="s">
        <v>210</v>
      </c>
      <c r="B32" s="458" t="str">
        <f>+LEFT($E$5,5)&amp;"."&amp;A32&amp;"."&amp;$E$3</f>
        <v>ZK110.K281.Analysis code</v>
      </c>
      <c r="C32" s="343" t="s">
        <v>211</v>
      </c>
      <c r="D32" s="343"/>
      <c r="E32" s="229">
        <f t="shared" ref="E32:L32" si="14">SUM(E33:E38)</f>
        <v>0</v>
      </c>
      <c r="F32" s="590">
        <f>SUM(F33:F38)</f>
        <v>0</v>
      </c>
      <c r="G32" s="229">
        <f>SUM(G33:G38)</f>
        <v>0</v>
      </c>
      <c r="H32" s="229">
        <f t="shared" si="14"/>
        <v>0</v>
      </c>
      <c r="I32" s="203">
        <f t="shared" si="14"/>
        <v>0</v>
      </c>
      <c r="J32" s="433">
        <f>SUM(J33:J38)</f>
        <v>0</v>
      </c>
      <c r="K32" s="229">
        <f t="shared" si="14"/>
        <v>0</v>
      </c>
      <c r="L32" s="219">
        <f t="shared" si="14"/>
        <v>0</v>
      </c>
      <c r="M32" s="219"/>
      <c r="N32" s="198">
        <f>SUM(N33:N38)</f>
        <v>0</v>
      </c>
      <c r="O32" s="198">
        <f>SUM(O33:O38)</f>
        <v>0</v>
      </c>
      <c r="P32" s="265">
        <f>SUM(P33:P38)</f>
        <v>0</v>
      </c>
      <c r="Q32" s="269">
        <f>SUM(Q33:Q38)</f>
        <v>0</v>
      </c>
      <c r="R32" s="401">
        <f t="shared" ref="R32:X32" si="15">SUM(R33:R38)</f>
        <v>0</v>
      </c>
      <c r="S32" s="411">
        <f t="shared" si="15"/>
        <v>0</v>
      </c>
      <c r="T32" s="269">
        <f t="shared" si="15"/>
        <v>0</v>
      </c>
      <c r="U32" s="269">
        <f t="shared" si="15"/>
        <v>0</v>
      </c>
      <c r="V32" s="269">
        <f t="shared" si="15"/>
        <v>0</v>
      </c>
      <c r="W32" s="269">
        <f t="shared" si="15"/>
        <v>0</v>
      </c>
      <c r="X32" s="269">
        <f t="shared" si="15"/>
        <v>0</v>
      </c>
      <c r="Y32" s="269">
        <f t="shared" ref="Y32:AV32" si="16">SUM(Y33:Y38)</f>
        <v>0</v>
      </c>
      <c r="Z32" s="269">
        <f t="shared" si="16"/>
        <v>0</v>
      </c>
      <c r="AA32" s="269">
        <f t="shared" si="16"/>
        <v>0</v>
      </c>
      <c r="AB32" s="269">
        <f t="shared" si="16"/>
        <v>0</v>
      </c>
      <c r="AC32" s="269">
        <f t="shared" si="16"/>
        <v>0</v>
      </c>
      <c r="AD32" s="401">
        <f t="shared" si="16"/>
        <v>0</v>
      </c>
      <c r="AE32" s="411">
        <f t="shared" si="16"/>
        <v>0</v>
      </c>
      <c r="AF32" s="269">
        <f t="shared" si="16"/>
        <v>0</v>
      </c>
      <c r="AG32" s="269">
        <f t="shared" si="16"/>
        <v>0</v>
      </c>
      <c r="AH32" s="269">
        <f t="shared" si="16"/>
        <v>0</v>
      </c>
      <c r="AI32" s="269">
        <f t="shared" si="16"/>
        <v>0</v>
      </c>
      <c r="AJ32" s="269">
        <f t="shared" si="16"/>
        <v>0</v>
      </c>
      <c r="AK32" s="269">
        <f t="shared" si="16"/>
        <v>0</v>
      </c>
      <c r="AL32" s="269">
        <f t="shared" si="16"/>
        <v>0</v>
      </c>
      <c r="AM32" s="269">
        <f t="shared" si="16"/>
        <v>0</v>
      </c>
      <c r="AN32" s="269">
        <f t="shared" si="16"/>
        <v>0</v>
      </c>
      <c r="AO32" s="269">
        <f t="shared" si="16"/>
        <v>0</v>
      </c>
      <c r="AP32" s="401">
        <f t="shared" si="16"/>
        <v>0</v>
      </c>
      <c r="AQ32" s="411">
        <f t="shared" si="16"/>
        <v>0</v>
      </c>
      <c r="AR32" s="269">
        <f t="shared" si="16"/>
        <v>0</v>
      </c>
      <c r="AS32" s="269">
        <f t="shared" si="16"/>
        <v>0</v>
      </c>
      <c r="AT32" s="269">
        <f t="shared" si="16"/>
        <v>0</v>
      </c>
      <c r="AU32" s="269">
        <f t="shared" si="16"/>
        <v>0</v>
      </c>
      <c r="AV32" s="269">
        <f t="shared" si="16"/>
        <v>0</v>
      </c>
      <c r="AW32" s="441">
        <f t="shared" si="7"/>
        <v>0</v>
      </c>
      <c r="AX32" s="442">
        <f t="shared" si="8"/>
        <v>0</v>
      </c>
      <c r="AY32" s="443">
        <f t="shared" si="3"/>
        <v>0</v>
      </c>
    </row>
    <row r="33" spans="1:51" s="4" customFormat="1" ht="15" customHeight="1" x14ac:dyDescent="0.2">
      <c r="A33" s="339"/>
      <c r="B33" s="468"/>
      <c r="C33" s="340"/>
      <c r="D33" s="340"/>
      <c r="E33" s="249"/>
      <c r="F33" s="370">
        <f t="shared" si="4"/>
        <v>0</v>
      </c>
      <c r="G33" s="249"/>
      <c r="H33" s="572">
        <f t="shared" si="5"/>
        <v>0</v>
      </c>
      <c r="I33" s="231"/>
      <c r="J33" s="370">
        <f t="shared" si="6"/>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7"/>
        <v>0</v>
      </c>
      <c r="AX33" s="244">
        <f t="shared" si="8"/>
        <v>0</v>
      </c>
      <c r="AY33" s="553">
        <f t="shared" si="3"/>
        <v>0</v>
      </c>
    </row>
    <row r="34" spans="1:51" s="4" customFormat="1" ht="15" customHeight="1" x14ac:dyDescent="0.2">
      <c r="A34" s="344"/>
      <c r="B34" s="469"/>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ZK110.K281.Analysis code</v>
      </c>
      <c r="C37" s="346"/>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4"/>
        <v>0</v>
      </c>
      <c r="G38" s="277">
        <v>0</v>
      </c>
      <c r="H38" s="579">
        <f t="shared" si="5"/>
        <v>0</v>
      </c>
      <c r="I38" s="227"/>
      <c r="J38" s="370">
        <f t="shared" si="6"/>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7"/>
        <v>0</v>
      </c>
      <c r="AX38" s="244">
        <f t="shared" si="8"/>
        <v>0</v>
      </c>
      <c r="AY38" s="553">
        <f t="shared" si="3"/>
        <v>0</v>
      </c>
    </row>
    <row r="39" spans="1:51" s="4" customFormat="1" ht="15" customHeight="1" x14ac:dyDescent="0.2">
      <c r="A39" s="196" t="s">
        <v>212</v>
      </c>
      <c r="B39" s="458" t="str">
        <f>+LEFT($E$5,5)&amp;"."&amp;A39&amp;"."&amp;$E$3</f>
        <v>ZK110.K282.Analysis code</v>
      </c>
      <c r="C39" s="343" t="s">
        <v>213</v>
      </c>
      <c r="D39" s="343"/>
      <c r="E39" s="229">
        <f t="shared" ref="E39:L39" si="17">SUM(E40:E43)</f>
        <v>0</v>
      </c>
      <c r="F39" s="590">
        <f>SUM(F40:F43)</f>
        <v>0</v>
      </c>
      <c r="G39" s="229">
        <f>SUM(G40:G43)</f>
        <v>0</v>
      </c>
      <c r="H39" s="229">
        <f t="shared" si="17"/>
        <v>0</v>
      </c>
      <c r="I39" s="203">
        <f t="shared" si="17"/>
        <v>0</v>
      </c>
      <c r="J39" s="433">
        <f>SUM(J40:J43)</f>
        <v>0</v>
      </c>
      <c r="K39" s="229">
        <f t="shared" si="17"/>
        <v>0</v>
      </c>
      <c r="L39" s="219">
        <f t="shared" si="17"/>
        <v>0</v>
      </c>
      <c r="M39" s="219"/>
      <c r="N39" s="587">
        <f>+IFERROR(VLOOKUP(B38,Sheet1!B:D,2,FALSE),0)</f>
        <v>0</v>
      </c>
      <c r="O39" s="572">
        <f>+IFERROR(VLOOKUP(B38,Sheet1!B:D,3,FALSE)+VLOOKUP(B38,Sheet1!B:E,4,FALSE),0)</f>
        <v>0</v>
      </c>
      <c r="P39" s="265">
        <f>SUM(P40:P43)</f>
        <v>0</v>
      </c>
      <c r="Q39" s="269">
        <f>SUM(Q40:Q43)</f>
        <v>0</v>
      </c>
      <c r="R39" s="401">
        <f t="shared" ref="R39:X39" si="18">SUM(R40:R43)</f>
        <v>0</v>
      </c>
      <c r="S39" s="411">
        <f t="shared" si="18"/>
        <v>0</v>
      </c>
      <c r="T39" s="269">
        <f t="shared" si="18"/>
        <v>0</v>
      </c>
      <c r="U39" s="269">
        <f t="shared" si="18"/>
        <v>0</v>
      </c>
      <c r="V39" s="269">
        <f t="shared" si="18"/>
        <v>0</v>
      </c>
      <c r="W39" s="269">
        <f t="shared" si="18"/>
        <v>0</v>
      </c>
      <c r="X39" s="269">
        <f t="shared" si="18"/>
        <v>0</v>
      </c>
      <c r="Y39" s="269">
        <f t="shared" ref="Y39:AV39" si="19">SUM(Y40:Y43)</f>
        <v>0</v>
      </c>
      <c r="Z39" s="269">
        <f t="shared" si="19"/>
        <v>0</v>
      </c>
      <c r="AA39" s="269">
        <f t="shared" si="19"/>
        <v>0</v>
      </c>
      <c r="AB39" s="269">
        <f t="shared" si="19"/>
        <v>0</v>
      </c>
      <c r="AC39" s="269">
        <f t="shared" si="19"/>
        <v>0</v>
      </c>
      <c r="AD39" s="401">
        <f t="shared" si="19"/>
        <v>0</v>
      </c>
      <c r="AE39" s="411">
        <f t="shared" si="19"/>
        <v>0</v>
      </c>
      <c r="AF39" s="269">
        <f t="shared" si="19"/>
        <v>0</v>
      </c>
      <c r="AG39" s="269">
        <f t="shared" si="19"/>
        <v>0</v>
      </c>
      <c r="AH39" s="269">
        <f t="shared" si="19"/>
        <v>0</v>
      </c>
      <c r="AI39" s="269">
        <f t="shared" si="19"/>
        <v>0</v>
      </c>
      <c r="AJ39" s="269">
        <f t="shared" si="19"/>
        <v>0</v>
      </c>
      <c r="AK39" s="269">
        <f t="shared" si="19"/>
        <v>0</v>
      </c>
      <c r="AL39" s="269">
        <f t="shared" si="19"/>
        <v>0</v>
      </c>
      <c r="AM39" s="269">
        <f t="shared" si="19"/>
        <v>0</v>
      </c>
      <c r="AN39" s="269">
        <f t="shared" si="19"/>
        <v>0</v>
      </c>
      <c r="AO39" s="269">
        <f t="shared" si="19"/>
        <v>0</v>
      </c>
      <c r="AP39" s="401">
        <f t="shared" si="19"/>
        <v>0</v>
      </c>
      <c r="AQ39" s="411">
        <f t="shared" si="19"/>
        <v>0</v>
      </c>
      <c r="AR39" s="269">
        <f t="shared" si="19"/>
        <v>0</v>
      </c>
      <c r="AS39" s="269">
        <f t="shared" si="19"/>
        <v>0</v>
      </c>
      <c r="AT39" s="269">
        <f t="shared" si="19"/>
        <v>0</v>
      </c>
      <c r="AU39" s="269">
        <f t="shared" si="19"/>
        <v>0</v>
      </c>
      <c r="AV39" s="269">
        <f t="shared" si="19"/>
        <v>0</v>
      </c>
      <c r="AW39" s="441">
        <f t="shared" si="7"/>
        <v>0</v>
      </c>
      <c r="AX39" s="442">
        <f t="shared" si="8"/>
        <v>0</v>
      </c>
      <c r="AY39" s="443">
        <f t="shared" si="3"/>
        <v>0</v>
      </c>
    </row>
    <row r="40" spans="1:51" s="4" customFormat="1" ht="15" customHeight="1" x14ac:dyDescent="0.2">
      <c r="A40" s="344"/>
      <c r="B40" s="469"/>
      <c r="C40" s="340"/>
      <c r="D40" s="340"/>
      <c r="E40" s="249"/>
      <c r="F40" s="370">
        <f t="shared" si="4"/>
        <v>0</v>
      </c>
      <c r="G40" s="249">
        <v>0</v>
      </c>
      <c r="H40" s="572">
        <f t="shared" si="5"/>
        <v>0</v>
      </c>
      <c r="I40" s="231"/>
      <c r="J40" s="370">
        <f t="shared" si="6"/>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7"/>
        <v>0</v>
      </c>
      <c r="AX40" s="244">
        <f t="shared" si="8"/>
        <v>0</v>
      </c>
      <c r="AY40" s="553">
        <f t="shared" si="3"/>
        <v>0</v>
      </c>
    </row>
    <row r="41" spans="1:51" s="4" customFormat="1" ht="15" customHeight="1" x14ac:dyDescent="0.2">
      <c r="A41" s="339"/>
      <c r="B41" s="468"/>
      <c r="C41" s="340"/>
      <c r="D41" s="346"/>
      <c r="E41" s="249"/>
      <c r="F41" s="370">
        <f t="shared" si="4"/>
        <v>0</v>
      </c>
      <c r="G41" s="249">
        <v>0</v>
      </c>
      <c r="H41" s="572">
        <f t="shared" si="5"/>
        <v>0</v>
      </c>
      <c r="I41" s="231"/>
      <c r="J41" s="370">
        <f t="shared" si="6"/>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ZK110.K282.Analysis code</v>
      </c>
      <c r="C42" s="340"/>
      <c r="D42" s="346"/>
      <c r="E42" s="249"/>
      <c r="F42" s="370">
        <f t="shared" si="4"/>
        <v>0</v>
      </c>
      <c r="G42" s="249">
        <v>0</v>
      </c>
      <c r="H42" s="572">
        <f t="shared" si="5"/>
        <v>0</v>
      </c>
      <c r="I42" s="231"/>
      <c r="J42" s="370">
        <f t="shared" si="6"/>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4"/>
        <v>0</v>
      </c>
      <c r="G43" s="277">
        <v>0</v>
      </c>
      <c r="H43" s="579">
        <f t="shared" si="5"/>
        <v>0</v>
      </c>
      <c r="I43" s="227"/>
      <c r="J43" s="371">
        <f t="shared" si="6"/>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7"/>
        <v>0</v>
      </c>
      <c r="AX43" s="244">
        <f t="shared" si="8"/>
        <v>0</v>
      </c>
      <c r="AY43" s="553">
        <f t="shared" si="3"/>
        <v>0</v>
      </c>
    </row>
    <row r="44" spans="1:51" s="4" customFormat="1" ht="15" hidden="1" customHeight="1" x14ac:dyDescent="0.2">
      <c r="A44" s="557"/>
      <c r="B44" s="463"/>
      <c r="C44" s="450"/>
      <c r="D44" s="450"/>
      <c r="E44" s="431">
        <f t="shared" ref="E44:L44" si="20">SUM(E45:E46)</f>
        <v>0</v>
      </c>
      <c r="F44" s="574">
        <f>SUM(F45:F46)</f>
        <v>0</v>
      </c>
      <c r="G44" s="431">
        <f>SUM(G45:G46)</f>
        <v>0</v>
      </c>
      <c r="H44" s="431">
        <f t="shared" si="20"/>
        <v>0</v>
      </c>
      <c r="I44" s="550">
        <f t="shared" si="20"/>
        <v>0</v>
      </c>
      <c r="J44" s="549">
        <f>SUM(J45:J46)</f>
        <v>0</v>
      </c>
      <c r="K44" s="550">
        <f t="shared" si="20"/>
        <v>0</v>
      </c>
      <c r="L44" s="551">
        <f t="shared" si="20"/>
        <v>0</v>
      </c>
      <c r="M44" s="551"/>
      <c r="N44" s="480">
        <f>SUM(N45:N46)</f>
        <v>0</v>
      </c>
      <c r="O44" s="480">
        <f>SUM(O45:O46)</f>
        <v>0</v>
      </c>
      <c r="P44" s="481">
        <f>SUM(P45:P46)</f>
        <v>0</v>
      </c>
      <c r="Q44" s="482">
        <f>SUM(Q45:Q46)</f>
        <v>0</v>
      </c>
      <c r="R44" s="483">
        <f t="shared" ref="R44:X44" si="21">SUM(R45:R46)</f>
        <v>0</v>
      </c>
      <c r="S44" s="484">
        <f t="shared" si="21"/>
        <v>0</v>
      </c>
      <c r="T44" s="482">
        <f t="shared" si="21"/>
        <v>0</v>
      </c>
      <c r="U44" s="482">
        <f t="shared" si="21"/>
        <v>0</v>
      </c>
      <c r="V44" s="482">
        <f t="shared" si="21"/>
        <v>0</v>
      </c>
      <c r="W44" s="482">
        <f t="shared" si="21"/>
        <v>0</v>
      </c>
      <c r="X44" s="482">
        <f t="shared" si="21"/>
        <v>0</v>
      </c>
      <c r="Y44" s="482">
        <f t="shared" ref="Y44:AV44" si="22">SUM(Y45:Y46)</f>
        <v>0</v>
      </c>
      <c r="Z44" s="482">
        <f t="shared" si="22"/>
        <v>0</v>
      </c>
      <c r="AA44" s="482">
        <f t="shared" si="22"/>
        <v>0</v>
      </c>
      <c r="AB44" s="482">
        <f t="shared" si="22"/>
        <v>0</v>
      </c>
      <c r="AC44" s="482">
        <f t="shared" si="22"/>
        <v>0</v>
      </c>
      <c r="AD44" s="483">
        <f t="shared" si="22"/>
        <v>0</v>
      </c>
      <c r="AE44" s="484">
        <f t="shared" si="22"/>
        <v>0</v>
      </c>
      <c r="AF44" s="482">
        <f t="shared" si="22"/>
        <v>0</v>
      </c>
      <c r="AG44" s="482">
        <f t="shared" si="22"/>
        <v>0</v>
      </c>
      <c r="AH44" s="482">
        <f t="shared" si="22"/>
        <v>0</v>
      </c>
      <c r="AI44" s="482">
        <f t="shared" si="22"/>
        <v>0</v>
      </c>
      <c r="AJ44" s="482">
        <f t="shared" si="22"/>
        <v>0</v>
      </c>
      <c r="AK44" s="482">
        <f t="shared" si="22"/>
        <v>0</v>
      </c>
      <c r="AL44" s="482">
        <f t="shared" si="22"/>
        <v>0</v>
      </c>
      <c r="AM44" s="482">
        <f t="shared" si="22"/>
        <v>0</v>
      </c>
      <c r="AN44" s="482">
        <f t="shared" si="22"/>
        <v>0</v>
      </c>
      <c r="AO44" s="482">
        <f t="shared" si="22"/>
        <v>0</v>
      </c>
      <c r="AP44" s="483">
        <f t="shared" si="22"/>
        <v>0</v>
      </c>
      <c r="AQ44" s="484">
        <f t="shared" si="22"/>
        <v>0</v>
      </c>
      <c r="AR44" s="482">
        <f t="shared" si="22"/>
        <v>0</v>
      </c>
      <c r="AS44" s="482">
        <f t="shared" si="22"/>
        <v>0</v>
      </c>
      <c r="AT44" s="482">
        <f t="shared" si="22"/>
        <v>0</v>
      </c>
      <c r="AU44" s="482">
        <f t="shared" si="22"/>
        <v>0</v>
      </c>
      <c r="AV44" s="482">
        <f t="shared" si="22"/>
        <v>0</v>
      </c>
      <c r="AW44" s="248">
        <f t="shared" si="7"/>
        <v>0</v>
      </c>
      <c r="AX44" s="244">
        <f t="shared" si="8"/>
        <v>0</v>
      </c>
      <c r="AY44" s="553">
        <f t="shared" si="3"/>
        <v>0</v>
      </c>
    </row>
    <row r="45" spans="1:51" s="4" customFormat="1" ht="15" hidden="1" customHeight="1" x14ac:dyDescent="0.2">
      <c r="A45" s="151"/>
      <c r="B45" s="463"/>
      <c r="C45" s="273" t="s">
        <v>301</v>
      </c>
      <c r="D45" s="273"/>
      <c r="E45" s="249"/>
      <c r="F45" s="552">
        <f t="shared" si="4"/>
        <v>0</v>
      </c>
      <c r="G45" s="249">
        <v>0</v>
      </c>
      <c r="H45" s="220">
        <f t="shared" si="5"/>
        <v>0</v>
      </c>
      <c r="I45" s="231"/>
      <c r="J45" s="552">
        <f t="shared" si="6"/>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7"/>
        <v>0</v>
      </c>
      <c r="AX45" s="244">
        <f t="shared" si="8"/>
        <v>0</v>
      </c>
      <c r="AY45" s="553">
        <f t="shared" si="3"/>
        <v>0</v>
      </c>
    </row>
    <row r="46" spans="1:51" s="4" customFormat="1" ht="15" hidden="1" customHeight="1" thickBot="1" x14ac:dyDescent="0.25">
      <c r="A46" s="169"/>
      <c r="B46" s="461"/>
      <c r="C46" s="274"/>
      <c r="D46" s="274"/>
      <c r="E46" s="277"/>
      <c r="F46" s="552">
        <f t="shared" si="4"/>
        <v>0</v>
      </c>
      <c r="G46" s="277">
        <v>0</v>
      </c>
      <c r="H46" s="226">
        <f t="shared" si="5"/>
        <v>0</v>
      </c>
      <c r="I46" s="227"/>
      <c r="J46" s="552">
        <f t="shared" si="6"/>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7"/>
        <v>0</v>
      </c>
      <c r="AX46" s="244">
        <f t="shared" si="8"/>
        <v>0</v>
      </c>
      <c r="AY46" s="553">
        <f t="shared" si="3"/>
        <v>0</v>
      </c>
    </row>
    <row r="47" spans="1:51" s="4" customFormat="1" ht="15" hidden="1" customHeight="1" x14ac:dyDescent="0.2">
      <c r="A47" s="557"/>
      <c r="B47" s="576"/>
      <c r="C47" s="450"/>
      <c r="D47" s="450"/>
      <c r="E47" s="431">
        <f t="shared" ref="E47:L47" si="23">SUM(E48:E49)</f>
        <v>0</v>
      </c>
      <c r="F47" s="574">
        <f t="shared" si="23"/>
        <v>0</v>
      </c>
      <c r="G47" s="431">
        <f t="shared" si="23"/>
        <v>0</v>
      </c>
      <c r="H47" s="431">
        <f t="shared" si="23"/>
        <v>0</v>
      </c>
      <c r="I47" s="550">
        <f t="shared" si="23"/>
        <v>0</v>
      </c>
      <c r="J47" s="549">
        <f t="shared" si="23"/>
        <v>0</v>
      </c>
      <c r="K47" s="550">
        <f t="shared" si="23"/>
        <v>0</v>
      </c>
      <c r="L47" s="551">
        <f t="shared" si="23"/>
        <v>0</v>
      </c>
      <c r="M47" s="551"/>
      <c r="N47" s="480"/>
      <c r="O47" s="220"/>
      <c r="P47" s="481">
        <f>SUM(P48:P49)</f>
        <v>0</v>
      </c>
      <c r="Q47" s="482">
        <f>SUM(Q48:Q49)</f>
        <v>0</v>
      </c>
      <c r="R47" s="483">
        <f t="shared" ref="R47:X47" si="24">SUM(R48:R49)</f>
        <v>0</v>
      </c>
      <c r="S47" s="484">
        <f t="shared" si="24"/>
        <v>0</v>
      </c>
      <c r="T47" s="482">
        <f t="shared" si="24"/>
        <v>0</v>
      </c>
      <c r="U47" s="482">
        <f t="shared" si="24"/>
        <v>0</v>
      </c>
      <c r="V47" s="482">
        <f t="shared" si="24"/>
        <v>0</v>
      </c>
      <c r="W47" s="482">
        <f t="shared" si="24"/>
        <v>0</v>
      </c>
      <c r="X47" s="482">
        <f t="shared" si="24"/>
        <v>0</v>
      </c>
      <c r="Y47" s="482">
        <f t="shared" ref="Y47:AV47" si="25">SUM(Y48:Y49)</f>
        <v>0</v>
      </c>
      <c r="Z47" s="482">
        <f t="shared" si="25"/>
        <v>0</v>
      </c>
      <c r="AA47" s="482">
        <f t="shared" si="25"/>
        <v>0</v>
      </c>
      <c r="AB47" s="482">
        <f t="shared" si="25"/>
        <v>0</v>
      </c>
      <c r="AC47" s="482">
        <f t="shared" si="25"/>
        <v>0</v>
      </c>
      <c r="AD47" s="483">
        <f t="shared" si="25"/>
        <v>0</v>
      </c>
      <c r="AE47" s="484">
        <f t="shared" si="25"/>
        <v>0</v>
      </c>
      <c r="AF47" s="482">
        <f t="shared" si="25"/>
        <v>0</v>
      </c>
      <c r="AG47" s="482">
        <f t="shared" si="25"/>
        <v>0</v>
      </c>
      <c r="AH47" s="482">
        <f t="shared" si="25"/>
        <v>0</v>
      </c>
      <c r="AI47" s="482">
        <f t="shared" si="25"/>
        <v>0</v>
      </c>
      <c r="AJ47" s="482">
        <f t="shared" si="25"/>
        <v>0</v>
      </c>
      <c r="AK47" s="482">
        <f t="shared" si="25"/>
        <v>0</v>
      </c>
      <c r="AL47" s="482">
        <f t="shared" si="25"/>
        <v>0</v>
      </c>
      <c r="AM47" s="482">
        <f t="shared" si="25"/>
        <v>0</v>
      </c>
      <c r="AN47" s="482">
        <f t="shared" si="25"/>
        <v>0</v>
      </c>
      <c r="AO47" s="482">
        <f t="shared" si="25"/>
        <v>0</v>
      </c>
      <c r="AP47" s="483">
        <f t="shared" si="25"/>
        <v>0</v>
      </c>
      <c r="AQ47" s="484">
        <f t="shared" si="25"/>
        <v>0</v>
      </c>
      <c r="AR47" s="482">
        <f t="shared" si="25"/>
        <v>0</v>
      </c>
      <c r="AS47" s="482">
        <f t="shared" si="25"/>
        <v>0</v>
      </c>
      <c r="AT47" s="482">
        <f t="shared" si="25"/>
        <v>0</v>
      </c>
      <c r="AU47" s="482">
        <f t="shared" si="25"/>
        <v>0</v>
      </c>
      <c r="AV47" s="482">
        <f t="shared" si="25"/>
        <v>0</v>
      </c>
      <c r="AW47" s="248">
        <f t="shared" si="7"/>
        <v>0</v>
      </c>
      <c r="AX47" s="244">
        <f t="shared" si="8"/>
        <v>0</v>
      </c>
      <c r="AY47" s="553">
        <f t="shared" si="3"/>
        <v>0</v>
      </c>
    </row>
    <row r="48" spans="1:51" s="4" customFormat="1" ht="15" hidden="1" customHeight="1" x14ac:dyDescent="0.2">
      <c r="A48" s="151"/>
      <c r="B48" s="463"/>
      <c r="C48" s="273"/>
      <c r="D48" s="273"/>
      <c r="E48" s="249"/>
      <c r="F48" s="552">
        <f t="shared" si="4"/>
        <v>0</v>
      </c>
      <c r="G48" s="249">
        <v>0</v>
      </c>
      <c r="H48" s="220">
        <f t="shared" si="5"/>
        <v>0</v>
      </c>
      <c r="I48" s="231"/>
      <c r="J48" s="552">
        <f t="shared" si="6"/>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7"/>
        <v>0</v>
      </c>
      <c r="AX48" s="244">
        <f t="shared" si="8"/>
        <v>0</v>
      </c>
      <c r="AY48" s="553">
        <f t="shared" si="3"/>
        <v>0</v>
      </c>
    </row>
    <row r="49" spans="1:51" s="4" customFormat="1" ht="15" hidden="1" customHeight="1" thickBot="1" x14ac:dyDescent="0.25">
      <c r="A49" s="169"/>
      <c r="B49" s="461"/>
      <c r="C49" s="274"/>
      <c r="D49" s="274"/>
      <c r="E49" s="277"/>
      <c r="F49" s="552">
        <f t="shared" si="4"/>
        <v>0</v>
      </c>
      <c r="G49" s="277">
        <v>0</v>
      </c>
      <c r="H49" s="226">
        <f t="shared" si="5"/>
        <v>0</v>
      </c>
      <c r="I49" s="227"/>
      <c r="J49" s="552">
        <f t="shared" si="6"/>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7"/>
        <v>0</v>
      </c>
      <c r="AX49" s="244">
        <f t="shared" si="8"/>
        <v>0</v>
      </c>
      <c r="AY49" s="553">
        <f t="shared" si="3"/>
        <v>0</v>
      </c>
    </row>
    <row r="50" spans="1:51" s="4" customFormat="1" ht="15" hidden="1" customHeight="1" x14ac:dyDescent="0.2">
      <c r="A50" s="557"/>
      <c r="B50" s="576"/>
      <c r="C50" s="450"/>
      <c r="D50" s="450"/>
      <c r="E50" s="431">
        <f t="shared" ref="E50:L50" si="26">SUM(E51:E52)</f>
        <v>0</v>
      </c>
      <c r="F50" s="574">
        <f t="shared" si="26"/>
        <v>0</v>
      </c>
      <c r="G50" s="431">
        <f t="shared" si="26"/>
        <v>0</v>
      </c>
      <c r="H50" s="431">
        <f t="shared" si="26"/>
        <v>0</v>
      </c>
      <c r="I50" s="550">
        <f t="shared" si="26"/>
        <v>0</v>
      </c>
      <c r="J50" s="549">
        <f t="shared" si="26"/>
        <v>0</v>
      </c>
      <c r="K50" s="550">
        <f t="shared" si="26"/>
        <v>0</v>
      </c>
      <c r="L50" s="551">
        <f t="shared" si="26"/>
        <v>0</v>
      </c>
      <c r="M50" s="551"/>
      <c r="N50" s="480">
        <f>SUM(N51:N52)</f>
        <v>0</v>
      </c>
      <c r="O50" s="480">
        <f>SUM(O51:O52)</f>
        <v>0</v>
      </c>
      <c r="P50" s="481">
        <f>SUM(P51:P52)</f>
        <v>0</v>
      </c>
      <c r="Q50" s="482">
        <f>SUM(Q51:Q52)</f>
        <v>0</v>
      </c>
      <c r="R50" s="483">
        <f t="shared" ref="R50:X50" si="27">SUM(R51:R52)</f>
        <v>0</v>
      </c>
      <c r="S50" s="484">
        <f t="shared" si="27"/>
        <v>0</v>
      </c>
      <c r="T50" s="482">
        <f t="shared" si="27"/>
        <v>0</v>
      </c>
      <c r="U50" s="482">
        <f t="shared" si="27"/>
        <v>0</v>
      </c>
      <c r="V50" s="482">
        <f t="shared" si="27"/>
        <v>0</v>
      </c>
      <c r="W50" s="482">
        <f t="shared" si="27"/>
        <v>0</v>
      </c>
      <c r="X50" s="482">
        <f t="shared" si="27"/>
        <v>0</v>
      </c>
      <c r="Y50" s="482">
        <f t="shared" ref="Y50:AV50" si="28">SUM(Y51:Y52)</f>
        <v>0</v>
      </c>
      <c r="Z50" s="482">
        <f t="shared" si="28"/>
        <v>0</v>
      </c>
      <c r="AA50" s="482">
        <f t="shared" si="28"/>
        <v>0</v>
      </c>
      <c r="AB50" s="482">
        <f t="shared" si="28"/>
        <v>0</v>
      </c>
      <c r="AC50" s="482">
        <f t="shared" si="28"/>
        <v>0</v>
      </c>
      <c r="AD50" s="483">
        <f t="shared" si="28"/>
        <v>0</v>
      </c>
      <c r="AE50" s="484">
        <f t="shared" si="28"/>
        <v>0</v>
      </c>
      <c r="AF50" s="482">
        <f t="shared" si="28"/>
        <v>0</v>
      </c>
      <c r="AG50" s="482">
        <f t="shared" si="28"/>
        <v>0</v>
      </c>
      <c r="AH50" s="482">
        <f t="shared" si="28"/>
        <v>0</v>
      </c>
      <c r="AI50" s="482">
        <f t="shared" si="28"/>
        <v>0</v>
      </c>
      <c r="AJ50" s="482">
        <f t="shared" si="28"/>
        <v>0</v>
      </c>
      <c r="AK50" s="482">
        <f t="shared" si="28"/>
        <v>0</v>
      </c>
      <c r="AL50" s="482">
        <f t="shared" si="28"/>
        <v>0</v>
      </c>
      <c r="AM50" s="482">
        <f t="shared" si="28"/>
        <v>0</v>
      </c>
      <c r="AN50" s="482">
        <f t="shared" si="28"/>
        <v>0</v>
      </c>
      <c r="AO50" s="482">
        <f t="shared" si="28"/>
        <v>0</v>
      </c>
      <c r="AP50" s="483">
        <f t="shared" si="28"/>
        <v>0</v>
      </c>
      <c r="AQ50" s="484">
        <f t="shared" si="28"/>
        <v>0</v>
      </c>
      <c r="AR50" s="482">
        <f t="shared" si="28"/>
        <v>0</v>
      </c>
      <c r="AS50" s="482">
        <f t="shared" si="28"/>
        <v>0</v>
      </c>
      <c r="AT50" s="482">
        <f t="shared" si="28"/>
        <v>0</v>
      </c>
      <c r="AU50" s="482">
        <f t="shared" si="28"/>
        <v>0</v>
      </c>
      <c r="AV50" s="482">
        <f t="shared" si="28"/>
        <v>0</v>
      </c>
      <c r="AW50" s="248">
        <f t="shared" si="7"/>
        <v>0</v>
      </c>
      <c r="AX50" s="244">
        <f t="shared" si="8"/>
        <v>0</v>
      </c>
      <c r="AY50" s="553">
        <f t="shared" si="3"/>
        <v>0</v>
      </c>
    </row>
    <row r="51" spans="1:51" s="4" customFormat="1" ht="15" hidden="1" customHeight="1" thickBot="1" x14ac:dyDescent="0.25">
      <c r="A51" s="151"/>
      <c r="B51" s="463"/>
      <c r="C51" s="273"/>
      <c r="D51" s="273"/>
      <c r="E51" s="249"/>
      <c r="F51" s="552">
        <f t="shared" si="4"/>
        <v>0</v>
      </c>
      <c r="G51" s="249">
        <v>0</v>
      </c>
      <c r="H51" s="220">
        <f t="shared" si="5"/>
        <v>0</v>
      </c>
      <c r="I51" s="231"/>
      <c r="J51" s="552">
        <f t="shared" si="6"/>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7"/>
        <v>0</v>
      </c>
      <c r="AX51" s="244">
        <f t="shared" si="8"/>
        <v>0</v>
      </c>
      <c r="AY51" s="553">
        <f t="shared" si="3"/>
        <v>0</v>
      </c>
    </row>
    <row r="52" spans="1:51" s="4" customFormat="1" ht="15" hidden="1" customHeight="1" thickBot="1" x14ac:dyDescent="0.25">
      <c r="A52" s="169"/>
      <c r="B52" s="461"/>
      <c r="C52" s="274" t="s">
        <v>301</v>
      </c>
      <c r="D52" s="274"/>
      <c r="E52" s="277"/>
      <c r="F52" s="552">
        <f t="shared" si="4"/>
        <v>0</v>
      </c>
      <c r="G52" s="277">
        <v>0</v>
      </c>
      <c r="H52" s="226">
        <f t="shared" si="5"/>
        <v>0</v>
      </c>
      <c r="I52" s="227"/>
      <c r="J52" s="552">
        <f t="shared" si="6"/>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7"/>
        <v>0</v>
      </c>
      <c r="AX52" s="244">
        <f t="shared" si="8"/>
        <v>0</v>
      </c>
      <c r="AY52" s="553">
        <f t="shared" si="3"/>
        <v>0</v>
      </c>
    </row>
    <row r="53" spans="1:51" s="4" customFormat="1" ht="15" hidden="1" customHeight="1" x14ac:dyDescent="0.2">
      <c r="A53" s="557"/>
      <c r="B53" s="576"/>
      <c r="C53" s="450"/>
      <c r="D53" s="450"/>
      <c r="E53" s="431">
        <f t="shared" ref="E53:L53" si="29">SUM(E54:E55)</f>
        <v>0</v>
      </c>
      <c r="F53" s="574">
        <f t="shared" si="29"/>
        <v>0</v>
      </c>
      <c r="G53" s="431">
        <f t="shared" si="29"/>
        <v>0</v>
      </c>
      <c r="H53" s="431">
        <f t="shared" si="29"/>
        <v>0</v>
      </c>
      <c r="I53" s="550">
        <f t="shared" si="29"/>
        <v>0</v>
      </c>
      <c r="J53" s="549">
        <f t="shared" si="29"/>
        <v>0</v>
      </c>
      <c r="K53" s="550">
        <f t="shared" si="29"/>
        <v>0</v>
      </c>
      <c r="L53" s="551">
        <f t="shared" si="29"/>
        <v>0</v>
      </c>
      <c r="M53" s="551"/>
      <c r="N53" s="480">
        <f>SUM(N54:N55)</f>
        <v>0</v>
      </c>
      <c r="O53" s="480">
        <f>SUM(O54:O55)</f>
        <v>0</v>
      </c>
      <c r="P53" s="481">
        <f>SUM(P54:P55)</f>
        <v>0</v>
      </c>
      <c r="Q53" s="482">
        <f>SUM(Q54:Q55)</f>
        <v>0</v>
      </c>
      <c r="R53" s="483">
        <f t="shared" ref="R53:X53" si="30">SUM(R54:R55)</f>
        <v>0</v>
      </c>
      <c r="S53" s="484">
        <f t="shared" si="30"/>
        <v>0</v>
      </c>
      <c r="T53" s="482">
        <f t="shared" si="30"/>
        <v>0</v>
      </c>
      <c r="U53" s="482">
        <f t="shared" si="30"/>
        <v>0</v>
      </c>
      <c r="V53" s="482">
        <f t="shared" si="30"/>
        <v>0</v>
      </c>
      <c r="W53" s="482">
        <f t="shared" si="30"/>
        <v>0</v>
      </c>
      <c r="X53" s="482">
        <f t="shared" si="30"/>
        <v>0</v>
      </c>
      <c r="Y53" s="482">
        <f t="shared" ref="Y53:AV53" si="31">SUM(Y54:Y55)</f>
        <v>0</v>
      </c>
      <c r="Z53" s="482">
        <f t="shared" si="31"/>
        <v>0</v>
      </c>
      <c r="AA53" s="482">
        <f t="shared" si="31"/>
        <v>0</v>
      </c>
      <c r="AB53" s="482">
        <f t="shared" si="31"/>
        <v>0</v>
      </c>
      <c r="AC53" s="482">
        <f t="shared" si="31"/>
        <v>0</v>
      </c>
      <c r="AD53" s="483">
        <f t="shared" si="31"/>
        <v>0</v>
      </c>
      <c r="AE53" s="484">
        <f t="shared" si="31"/>
        <v>0</v>
      </c>
      <c r="AF53" s="482">
        <f t="shared" si="31"/>
        <v>0</v>
      </c>
      <c r="AG53" s="482">
        <f t="shared" si="31"/>
        <v>0</v>
      </c>
      <c r="AH53" s="482">
        <f t="shared" si="31"/>
        <v>0</v>
      </c>
      <c r="AI53" s="482">
        <f t="shared" si="31"/>
        <v>0</v>
      </c>
      <c r="AJ53" s="482">
        <f t="shared" si="31"/>
        <v>0</v>
      </c>
      <c r="AK53" s="482">
        <f t="shared" si="31"/>
        <v>0</v>
      </c>
      <c r="AL53" s="482">
        <f t="shared" si="31"/>
        <v>0</v>
      </c>
      <c r="AM53" s="482">
        <f t="shared" si="31"/>
        <v>0</v>
      </c>
      <c r="AN53" s="482">
        <f t="shared" si="31"/>
        <v>0</v>
      </c>
      <c r="AO53" s="482">
        <f t="shared" si="31"/>
        <v>0</v>
      </c>
      <c r="AP53" s="483">
        <f t="shared" si="31"/>
        <v>0</v>
      </c>
      <c r="AQ53" s="484">
        <f t="shared" si="31"/>
        <v>0</v>
      </c>
      <c r="AR53" s="482">
        <f t="shared" si="31"/>
        <v>0</v>
      </c>
      <c r="AS53" s="482">
        <f t="shared" si="31"/>
        <v>0</v>
      </c>
      <c r="AT53" s="482">
        <f t="shared" si="31"/>
        <v>0</v>
      </c>
      <c r="AU53" s="482">
        <f t="shared" si="31"/>
        <v>0</v>
      </c>
      <c r="AV53" s="482">
        <f t="shared" si="31"/>
        <v>0</v>
      </c>
      <c r="AW53" s="248">
        <f t="shared" si="7"/>
        <v>0</v>
      </c>
      <c r="AX53" s="244">
        <f t="shared" si="8"/>
        <v>0</v>
      </c>
      <c r="AY53" s="553">
        <f t="shared" si="3"/>
        <v>0</v>
      </c>
    </row>
    <row r="54" spans="1:51" s="4" customFormat="1" ht="15" hidden="1" customHeight="1" x14ac:dyDescent="0.2">
      <c r="A54" s="151"/>
      <c r="B54" s="463"/>
      <c r="C54" s="273"/>
      <c r="D54" s="273"/>
      <c r="E54" s="249"/>
      <c r="F54" s="552">
        <f t="shared" si="4"/>
        <v>0</v>
      </c>
      <c r="G54" s="249">
        <v>0</v>
      </c>
      <c r="H54" s="220">
        <f t="shared" si="5"/>
        <v>0</v>
      </c>
      <c r="I54" s="231"/>
      <c r="J54" s="552">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7"/>
        <v>0</v>
      </c>
      <c r="AX54" s="244">
        <f t="shared" si="8"/>
        <v>0</v>
      </c>
      <c r="AY54" s="553">
        <f t="shared" si="3"/>
        <v>0</v>
      </c>
    </row>
    <row r="55" spans="1:51" s="4" customFormat="1" ht="15" hidden="1" customHeight="1" thickBot="1" x14ac:dyDescent="0.25">
      <c r="A55" s="169"/>
      <c r="B55" s="461"/>
      <c r="C55" s="274"/>
      <c r="D55" s="274"/>
      <c r="E55" s="277"/>
      <c r="F55" s="552">
        <f t="shared" si="4"/>
        <v>0</v>
      </c>
      <c r="G55" s="277">
        <v>0</v>
      </c>
      <c r="H55" s="226">
        <f t="shared" si="5"/>
        <v>0</v>
      </c>
      <c r="I55" s="227"/>
      <c r="J55" s="552">
        <f t="shared" si="6"/>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7"/>
        <v>0</v>
      </c>
      <c r="AX55" s="244">
        <f t="shared" si="8"/>
        <v>0</v>
      </c>
      <c r="AY55" s="553">
        <f t="shared" si="3"/>
        <v>0</v>
      </c>
    </row>
    <row r="56" spans="1:51" s="4" customFormat="1" ht="15" hidden="1" customHeight="1" x14ac:dyDescent="0.2">
      <c r="A56" s="557"/>
      <c r="B56" s="576"/>
      <c r="C56" s="450"/>
      <c r="D56" s="450"/>
      <c r="E56" s="431">
        <f t="shared" ref="E56:L56" si="32">SUM(E57:E58)</f>
        <v>0</v>
      </c>
      <c r="F56" s="574">
        <f t="shared" si="32"/>
        <v>0</v>
      </c>
      <c r="G56" s="431">
        <f t="shared" si="32"/>
        <v>0</v>
      </c>
      <c r="H56" s="431">
        <f t="shared" si="32"/>
        <v>0</v>
      </c>
      <c r="I56" s="550">
        <f t="shared" si="32"/>
        <v>0</v>
      </c>
      <c r="J56" s="549">
        <f t="shared" si="32"/>
        <v>0</v>
      </c>
      <c r="K56" s="550">
        <f t="shared" si="32"/>
        <v>0</v>
      </c>
      <c r="L56" s="551">
        <f t="shared" si="32"/>
        <v>0</v>
      </c>
      <c r="M56" s="551"/>
      <c r="N56" s="480">
        <f>SUM(N57:N58)</f>
        <v>0</v>
      </c>
      <c r="O56" s="480">
        <f>SUM(O57:O58)</f>
        <v>0</v>
      </c>
      <c r="P56" s="481">
        <f>SUM(P57:P58)</f>
        <v>0</v>
      </c>
      <c r="Q56" s="482">
        <f>SUM(Q57:Q58)</f>
        <v>0</v>
      </c>
      <c r="R56" s="483">
        <f t="shared" ref="R56:X56" si="33">SUM(R57:R58)</f>
        <v>0</v>
      </c>
      <c r="S56" s="484">
        <f t="shared" si="33"/>
        <v>0</v>
      </c>
      <c r="T56" s="482">
        <f t="shared" si="33"/>
        <v>0</v>
      </c>
      <c r="U56" s="482">
        <f t="shared" si="33"/>
        <v>0</v>
      </c>
      <c r="V56" s="482">
        <f t="shared" si="33"/>
        <v>0</v>
      </c>
      <c r="W56" s="482">
        <f t="shared" si="33"/>
        <v>0</v>
      </c>
      <c r="X56" s="482">
        <f t="shared" si="33"/>
        <v>0</v>
      </c>
      <c r="Y56" s="482">
        <f t="shared" ref="Y56:AV56" si="34">SUM(Y57:Y58)</f>
        <v>0</v>
      </c>
      <c r="Z56" s="482">
        <f t="shared" si="34"/>
        <v>0</v>
      </c>
      <c r="AA56" s="482">
        <f t="shared" si="34"/>
        <v>0</v>
      </c>
      <c r="AB56" s="482">
        <f t="shared" si="34"/>
        <v>0</v>
      </c>
      <c r="AC56" s="482">
        <f t="shared" si="34"/>
        <v>0</v>
      </c>
      <c r="AD56" s="483">
        <f t="shared" si="34"/>
        <v>0</v>
      </c>
      <c r="AE56" s="484">
        <f t="shared" si="34"/>
        <v>0</v>
      </c>
      <c r="AF56" s="482">
        <f t="shared" si="34"/>
        <v>0</v>
      </c>
      <c r="AG56" s="482">
        <f t="shared" si="34"/>
        <v>0</v>
      </c>
      <c r="AH56" s="482">
        <f t="shared" si="34"/>
        <v>0</v>
      </c>
      <c r="AI56" s="482">
        <f t="shared" si="34"/>
        <v>0</v>
      </c>
      <c r="AJ56" s="482">
        <f t="shared" si="34"/>
        <v>0</v>
      </c>
      <c r="AK56" s="482">
        <f t="shared" si="34"/>
        <v>0</v>
      </c>
      <c r="AL56" s="482">
        <f t="shared" si="34"/>
        <v>0</v>
      </c>
      <c r="AM56" s="482">
        <f t="shared" si="34"/>
        <v>0</v>
      </c>
      <c r="AN56" s="482">
        <f t="shared" si="34"/>
        <v>0</v>
      </c>
      <c r="AO56" s="482">
        <f t="shared" si="34"/>
        <v>0</v>
      </c>
      <c r="AP56" s="483">
        <f t="shared" si="34"/>
        <v>0</v>
      </c>
      <c r="AQ56" s="484">
        <f t="shared" si="34"/>
        <v>0</v>
      </c>
      <c r="AR56" s="482">
        <f t="shared" si="34"/>
        <v>0</v>
      </c>
      <c r="AS56" s="482">
        <f t="shared" si="34"/>
        <v>0</v>
      </c>
      <c r="AT56" s="482">
        <f t="shared" si="34"/>
        <v>0</v>
      </c>
      <c r="AU56" s="482">
        <f t="shared" si="34"/>
        <v>0</v>
      </c>
      <c r="AV56" s="482">
        <f t="shared" si="34"/>
        <v>0</v>
      </c>
      <c r="AW56" s="248">
        <f t="shared" si="7"/>
        <v>0</v>
      </c>
      <c r="AX56" s="244">
        <f t="shared" si="8"/>
        <v>0</v>
      </c>
      <c r="AY56" s="553">
        <f t="shared" si="3"/>
        <v>0</v>
      </c>
    </row>
    <row r="57" spans="1:51" s="4" customFormat="1" ht="15" hidden="1" customHeight="1" x14ac:dyDescent="0.2">
      <c r="A57" s="150"/>
      <c r="B57" s="459"/>
      <c r="C57" s="273"/>
      <c r="D57" s="273"/>
      <c r="E57" s="249"/>
      <c r="F57" s="552">
        <f t="shared" si="4"/>
        <v>0</v>
      </c>
      <c r="G57" s="249">
        <v>0</v>
      </c>
      <c r="H57" s="220">
        <f t="shared" si="5"/>
        <v>0</v>
      </c>
      <c r="I57" s="231"/>
      <c r="J57" s="552">
        <f t="shared" si="6"/>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7"/>
        <v>0</v>
      </c>
      <c r="AX57" s="244">
        <f t="shared" si="8"/>
        <v>0</v>
      </c>
      <c r="AY57" s="553">
        <f t="shared" si="3"/>
        <v>0</v>
      </c>
    </row>
    <row r="58" spans="1:51" s="4" customFormat="1" ht="15" hidden="1" customHeight="1" thickBot="1" x14ac:dyDescent="0.25">
      <c r="A58" s="169"/>
      <c r="B58" s="461"/>
      <c r="C58" s="274"/>
      <c r="D58" s="274"/>
      <c r="E58" s="277"/>
      <c r="F58" s="552">
        <f t="shared" si="4"/>
        <v>0</v>
      </c>
      <c r="G58" s="277">
        <v>0</v>
      </c>
      <c r="H58" s="226">
        <f t="shared" si="5"/>
        <v>0</v>
      </c>
      <c r="I58" s="227"/>
      <c r="J58" s="552">
        <f t="shared" si="6"/>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7"/>
        <v>0</v>
      </c>
      <c r="AX58" s="244">
        <f t="shared" si="8"/>
        <v>0</v>
      </c>
      <c r="AY58" s="553">
        <f t="shared" si="3"/>
        <v>0</v>
      </c>
    </row>
    <row r="59" spans="1:51" s="4" customFormat="1" ht="15" hidden="1" customHeight="1" x14ac:dyDescent="0.2">
      <c r="A59" s="557"/>
      <c r="B59" s="576"/>
      <c r="C59" s="450"/>
      <c r="D59" s="450"/>
      <c r="E59" s="431">
        <f t="shared" ref="E59:L59" si="35">SUM(E60:E61)</f>
        <v>0</v>
      </c>
      <c r="F59" s="574">
        <f t="shared" si="35"/>
        <v>0</v>
      </c>
      <c r="G59" s="431">
        <f t="shared" si="35"/>
        <v>0</v>
      </c>
      <c r="H59" s="431">
        <f t="shared" si="35"/>
        <v>0</v>
      </c>
      <c r="I59" s="550">
        <f t="shared" si="35"/>
        <v>0</v>
      </c>
      <c r="J59" s="549">
        <f t="shared" si="35"/>
        <v>0</v>
      </c>
      <c r="K59" s="550">
        <f t="shared" si="35"/>
        <v>0</v>
      </c>
      <c r="L59" s="551">
        <f t="shared" si="35"/>
        <v>0</v>
      </c>
      <c r="M59" s="551"/>
      <c r="N59" s="480">
        <f>SUM(N60:N61)</f>
        <v>0</v>
      </c>
      <c r="O59" s="480">
        <f>SUM(O60:O61)</f>
        <v>0</v>
      </c>
      <c r="P59" s="481">
        <f>SUM(P60:P61)</f>
        <v>0</v>
      </c>
      <c r="Q59" s="482">
        <f>SUM(Q60:Q61)</f>
        <v>0</v>
      </c>
      <c r="R59" s="483">
        <f t="shared" ref="R59:X59" si="36">SUM(R60:R61)</f>
        <v>0</v>
      </c>
      <c r="S59" s="484">
        <f t="shared" si="36"/>
        <v>0</v>
      </c>
      <c r="T59" s="482">
        <f t="shared" si="36"/>
        <v>0</v>
      </c>
      <c r="U59" s="482">
        <f t="shared" si="36"/>
        <v>0</v>
      </c>
      <c r="V59" s="482">
        <f t="shared" si="36"/>
        <v>0</v>
      </c>
      <c r="W59" s="482">
        <f t="shared" si="36"/>
        <v>0</v>
      </c>
      <c r="X59" s="482">
        <f t="shared" si="36"/>
        <v>0</v>
      </c>
      <c r="Y59" s="482">
        <f t="shared" ref="Y59:AV59" si="37">SUM(Y60:Y61)</f>
        <v>0</v>
      </c>
      <c r="Z59" s="482">
        <f t="shared" si="37"/>
        <v>0</v>
      </c>
      <c r="AA59" s="482">
        <f t="shared" si="37"/>
        <v>0</v>
      </c>
      <c r="AB59" s="482">
        <f t="shared" si="37"/>
        <v>0</v>
      </c>
      <c r="AC59" s="482">
        <f t="shared" si="37"/>
        <v>0</v>
      </c>
      <c r="AD59" s="483">
        <f t="shared" si="37"/>
        <v>0</v>
      </c>
      <c r="AE59" s="484">
        <f t="shared" si="37"/>
        <v>0</v>
      </c>
      <c r="AF59" s="482">
        <f t="shared" si="37"/>
        <v>0</v>
      </c>
      <c r="AG59" s="482">
        <f t="shared" si="37"/>
        <v>0</v>
      </c>
      <c r="AH59" s="482">
        <f t="shared" si="37"/>
        <v>0</v>
      </c>
      <c r="AI59" s="482">
        <f t="shared" si="37"/>
        <v>0</v>
      </c>
      <c r="AJ59" s="482">
        <f t="shared" si="37"/>
        <v>0</v>
      </c>
      <c r="AK59" s="482">
        <f t="shared" si="37"/>
        <v>0</v>
      </c>
      <c r="AL59" s="482">
        <f t="shared" si="37"/>
        <v>0</v>
      </c>
      <c r="AM59" s="482">
        <f t="shared" si="37"/>
        <v>0</v>
      </c>
      <c r="AN59" s="482">
        <f t="shared" si="37"/>
        <v>0</v>
      </c>
      <c r="AO59" s="482">
        <f t="shared" si="37"/>
        <v>0</v>
      </c>
      <c r="AP59" s="483">
        <f t="shared" si="37"/>
        <v>0</v>
      </c>
      <c r="AQ59" s="484">
        <f t="shared" si="37"/>
        <v>0</v>
      </c>
      <c r="AR59" s="482">
        <f t="shared" si="37"/>
        <v>0</v>
      </c>
      <c r="AS59" s="482">
        <f t="shared" si="37"/>
        <v>0</v>
      </c>
      <c r="AT59" s="482">
        <f t="shared" si="37"/>
        <v>0</v>
      </c>
      <c r="AU59" s="482">
        <f t="shared" si="37"/>
        <v>0</v>
      </c>
      <c r="AV59" s="482">
        <f t="shared" si="37"/>
        <v>0</v>
      </c>
      <c r="AW59" s="248">
        <f t="shared" si="7"/>
        <v>0</v>
      </c>
      <c r="AX59" s="244">
        <f t="shared" si="8"/>
        <v>0</v>
      </c>
      <c r="AY59" s="553">
        <f t="shared" si="3"/>
        <v>0</v>
      </c>
    </row>
    <row r="60" spans="1:51" s="4" customFormat="1" ht="15" hidden="1" customHeight="1" x14ac:dyDescent="0.2">
      <c r="A60" s="150"/>
      <c r="B60" s="459"/>
      <c r="C60" s="273"/>
      <c r="D60" s="273"/>
      <c r="E60" s="249"/>
      <c r="F60" s="552">
        <f t="shared" si="4"/>
        <v>0</v>
      </c>
      <c r="G60" s="249">
        <v>0</v>
      </c>
      <c r="H60" s="220">
        <f t="shared" si="5"/>
        <v>0</v>
      </c>
      <c r="I60" s="231"/>
      <c r="J60" s="552">
        <f t="shared" si="6"/>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7"/>
        <v>0</v>
      </c>
      <c r="AX60" s="244">
        <f t="shared" si="8"/>
        <v>0</v>
      </c>
      <c r="AY60" s="553">
        <f t="shared" si="3"/>
        <v>0</v>
      </c>
    </row>
    <row r="61" spans="1:51" s="4" customFormat="1" ht="15" hidden="1" customHeight="1" thickBot="1" x14ac:dyDescent="0.25">
      <c r="A61" s="169"/>
      <c r="B61" s="461"/>
      <c r="C61" s="274"/>
      <c r="D61" s="274"/>
      <c r="E61" s="277"/>
      <c r="F61" s="552">
        <f t="shared" si="4"/>
        <v>0</v>
      </c>
      <c r="G61" s="277">
        <v>0</v>
      </c>
      <c r="H61" s="226">
        <f t="shared" si="5"/>
        <v>0</v>
      </c>
      <c r="I61" s="227"/>
      <c r="J61" s="552">
        <f t="shared" si="6"/>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7"/>
        <v>0</v>
      </c>
      <c r="AX61" s="244">
        <f t="shared" si="8"/>
        <v>0</v>
      </c>
      <c r="AY61" s="553">
        <f t="shared" si="3"/>
        <v>0</v>
      </c>
    </row>
    <row r="62" spans="1:51" s="4" customFormat="1" ht="15" hidden="1" customHeight="1" x14ac:dyDescent="0.2">
      <c r="A62" s="557"/>
      <c r="B62" s="576"/>
      <c r="C62" s="450"/>
      <c r="D62" s="450"/>
      <c r="E62" s="431">
        <f t="shared" ref="E62:L62" si="38">SUM(E63:E64)</f>
        <v>0</v>
      </c>
      <c r="F62" s="574">
        <f t="shared" si="38"/>
        <v>0</v>
      </c>
      <c r="G62" s="431">
        <f t="shared" si="38"/>
        <v>0</v>
      </c>
      <c r="H62" s="431">
        <f t="shared" si="38"/>
        <v>0</v>
      </c>
      <c r="I62" s="550">
        <f t="shared" si="38"/>
        <v>0</v>
      </c>
      <c r="J62" s="549">
        <f t="shared" si="38"/>
        <v>0</v>
      </c>
      <c r="K62" s="550">
        <f t="shared" si="38"/>
        <v>0</v>
      </c>
      <c r="L62" s="551">
        <f t="shared" si="38"/>
        <v>0</v>
      </c>
      <c r="M62" s="551"/>
      <c r="N62" s="480">
        <f>SUM(N63:N64)</f>
        <v>0</v>
      </c>
      <c r="O62" s="480">
        <f>SUM(O63:O64)</f>
        <v>0</v>
      </c>
      <c r="P62" s="481">
        <f>SUM(P63:P64)</f>
        <v>0</v>
      </c>
      <c r="Q62" s="482">
        <f>SUM(Q63:Q64)</f>
        <v>0</v>
      </c>
      <c r="R62" s="483">
        <f t="shared" ref="R62:X62" si="39">SUM(R63:R64)</f>
        <v>0</v>
      </c>
      <c r="S62" s="484">
        <f t="shared" si="39"/>
        <v>0</v>
      </c>
      <c r="T62" s="482">
        <f t="shared" si="39"/>
        <v>0</v>
      </c>
      <c r="U62" s="482">
        <f t="shared" si="39"/>
        <v>0</v>
      </c>
      <c r="V62" s="482">
        <f t="shared" si="39"/>
        <v>0</v>
      </c>
      <c r="W62" s="482">
        <f t="shared" si="39"/>
        <v>0</v>
      </c>
      <c r="X62" s="482">
        <f t="shared" si="39"/>
        <v>0</v>
      </c>
      <c r="Y62" s="482">
        <f t="shared" ref="Y62:AV62" si="40">SUM(Y63:Y64)</f>
        <v>0</v>
      </c>
      <c r="Z62" s="482">
        <f t="shared" si="40"/>
        <v>0</v>
      </c>
      <c r="AA62" s="482">
        <f t="shared" si="40"/>
        <v>0</v>
      </c>
      <c r="AB62" s="482">
        <f t="shared" si="40"/>
        <v>0</v>
      </c>
      <c r="AC62" s="482">
        <f t="shared" si="40"/>
        <v>0</v>
      </c>
      <c r="AD62" s="483">
        <f t="shared" si="40"/>
        <v>0</v>
      </c>
      <c r="AE62" s="484">
        <f t="shared" si="40"/>
        <v>0</v>
      </c>
      <c r="AF62" s="482">
        <f t="shared" si="40"/>
        <v>0</v>
      </c>
      <c r="AG62" s="482">
        <f t="shared" si="40"/>
        <v>0</v>
      </c>
      <c r="AH62" s="482">
        <f t="shared" si="40"/>
        <v>0</v>
      </c>
      <c r="AI62" s="482">
        <f t="shared" si="40"/>
        <v>0</v>
      </c>
      <c r="AJ62" s="482">
        <f t="shared" si="40"/>
        <v>0</v>
      </c>
      <c r="AK62" s="482">
        <f t="shared" si="40"/>
        <v>0</v>
      </c>
      <c r="AL62" s="482">
        <f t="shared" si="40"/>
        <v>0</v>
      </c>
      <c r="AM62" s="482">
        <f t="shared" si="40"/>
        <v>0</v>
      </c>
      <c r="AN62" s="482">
        <f t="shared" si="40"/>
        <v>0</v>
      </c>
      <c r="AO62" s="482">
        <f t="shared" si="40"/>
        <v>0</v>
      </c>
      <c r="AP62" s="483">
        <f t="shared" si="40"/>
        <v>0</v>
      </c>
      <c r="AQ62" s="484">
        <f t="shared" si="40"/>
        <v>0</v>
      </c>
      <c r="AR62" s="482">
        <f t="shared" si="40"/>
        <v>0</v>
      </c>
      <c r="AS62" s="482">
        <f t="shared" si="40"/>
        <v>0</v>
      </c>
      <c r="AT62" s="482">
        <f t="shared" si="40"/>
        <v>0</v>
      </c>
      <c r="AU62" s="482">
        <f t="shared" si="40"/>
        <v>0</v>
      </c>
      <c r="AV62" s="482">
        <f t="shared" si="40"/>
        <v>0</v>
      </c>
      <c r="AW62" s="248">
        <f t="shared" si="7"/>
        <v>0</v>
      </c>
      <c r="AX62" s="244">
        <f t="shared" si="8"/>
        <v>0</v>
      </c>
      <c r="AY62" s="553">
        <f t="shared" ref="AY62:AY69" si="41">+G62-AX62</f>
        <v>0</v>
      </c>
    </row>
    <row r="63" spans="1:51" s="4" customFormat="1" ht="15" hidden="1" customHeight="1" x14ac:dyDescent="0.2">
      <c r="A63" s="150"/>
      <c r="B63" s="459"/>
      <c r="C63" s="273"/>
      <c r="D63" s="273"/>
      <c r="E63" s="249"/>
      <c r="F63" s="552">
        <f t="shared" si="4"/>
        <v>0</v>
      </c>
      <c r="G63" s="249">
        <v>0</v>
      </c>
      <c r="H63" s="220">
        <f t="shared" si="5"/>
        <v>0</v>
      </c>
      <c r="I63" s="231"/>
      <c r="J63" s="552">
        <f t="shared" si="6"/>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7"/>
        <v>0</v>
      </c>
      <c r="AX63" s="244">
        <f t="shared" si="8"/>
        <v>0</v>
      </c>
      <c r="AY63" s="553">
        <f t="shared" si="41"/>
        <v>0</v>
      </c>
    </row>
    <row r="64" spans="1:51" s="4" customFormat="1" ht="15" hidden="1" customHeight="1" thickBot="1" x14ac:dyDescent="0.25">
      <c r="A64" s="170"/>
      <c r="B64" s="460"/>
      <c r="C64" s="274"/>
      <c r="D64" s="274"/>
      <c r="E64" s="277"/>
      <c r="F64" s="552">
        <f t="shared" si="4"/>
        <v>0</v>
      </c>
      <c r="G64" s="277">
        <v>0</v>
      </c>
      <c r="H64" s="226">
        <f t="shared" si="5"/>
        <v>0</v>
      </c>
      <c r="I64" s="227"/>
      <c r="J64" s="552">
        <f t="shared" si="6"/>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42">SUM(P64:AV64)</f>
        <v>0</v>
      </c>
      <c r="AX64" s="244">
        <f t="shared" ref="AX64:AX69" si="43">+AW64+N64</f>
        <v>0</v>
      </c>
      <c r="AY64" s="553">
        <f t="shared" si="41"/>
        <v>0</v>
      </c>
    </row>
    <row r="65" spans="1:51" s="4" customFormat="1" ht="15" hidden="1" customHeight="1" x14ac:dyDescent="0.2">
      <c r="A65" s="558"/>
      <c r="B65" s="577"/>
      <c r="C65" s="578"/>
      <c r="D65" s="453"/>
      <c r="E65" s="431">
        <f t="shared" ref="E65:L65" si="44">SUM(E66:E67)</f>
        <v>0</v>
      </c>
      <c r="F65" s="574">
        <f t="shared" si="44"/>
        <v>0</v>
      </c>
      <c r="G65" s="431">
        <f t="shared" si="44"/>
        <v>0</v>
      </c>
      <c r="H65" s="431">
        <f t="shared" si="44"/>
        <v>0</v>
      </c>
      <c r="I65" s="550">
        <f t="shared" si="44"/>
        <v>0</v>
      </c>
      <c r="J65" s="549">
        <f t="shared" si="44"/>
        <v>0</v>
      </c>
      <c r="K65" s="550">
        <f t="shared" si="44"/>
        <v>0</v>
      </c>
      <c r="L65" s="551">
        <f t="shared" si="44"/>
        <v>0</v>
      </c>
      <c r="M65" s="551"/>
      <c r="N65" s="480">
        <f>SUM(N66:N67)</f>
        <v>0</v>
      </c>
      <c r="O65" s="480">
        <f>SUM(O66:O67)</f>
        <v>0</v>
      </c>
      <c r="P65" s="481">
        <f>SUM(P66:P67)</f>
        <v>0</v>
      </c>
      <c r="Q65" s="482">
        <f>SUM(Q66:Q67)</f>
        <v>0</v>
      </c>
      <c r="R65" s="483">
        <f t="shared" ref="R65:X65" si="45">SUM(R66:R67)</f>
        <v>0</v>
      </c>
      <c r="S65" s="484">
        <f t="shared" si="45"/>
        <v>0</v>
      </c>
      <c r="T65" s="482">
        <f t="shared" si="45"/>
        <v>0</v>
      </c>
      <c r="U65" s="482">
        <f t="shared" si="45"/>
        <v>0</v>
      </c>
      <c r="V65" s="482">
        <f t="shared" si="45"/>
        <v>0</v>
      </c>
      <c r="W65" s="482">
        <f t="shared" si="45"/>
        <v>0</v>
      </c>
      <c r="X65" s="482">
        <f t="shared" si="45"/>
        <v>0</v>
      </c>
      <c r="Y65" s="482">
        <f t="shared" ref="Y65:AV65" si="46">SUM(Y66:Y67)</f>
        <v>0</v>
      </c>
      <c r="Z65" s="482">
        <f t="shared" si="46"/>
        <v>0</v>
      </c>
      <c r="AA65" s="482">
        <f t="shared" si="46"/>
        <v>0</v>
      </c>
      <c r="AB65" s="482">
        <f t="shared" si="46"/>
        <v>0</v>
      </c>
      <c r="AC65" s="482">
        <f t="shared" si="46"/>
        <v>0</v>
      </c>
      <c r="AD65" s="483">
        <f t="shared" si="46"/>
        <v>0</v>
      </c>
      <c r="AE65" s="484">
        <f t="shared" si="46"/>
        <v>0</v>
      </c>
      <c r="AF65" s="482">
        <f t="shared" si="46"/>
        <v>0</v>
      </c>
      <c r="AG65" s="482">
        <f t="shared" si="46"/>
        <v>0</v>
      </c>
      <c r="AH65" s="482">
        <f t="shared" si="46"/>
        <v>0</v>
      </c>
      <c r="AI65" s="482">
        <f t="shared" si="46"/>
        <v>0</v>
      </c>
      <c r="AJ65" s="482">
        <f t="shared" si="46"/>
        <v>0</v>
      </c>
      <c r="AK65" s="482">
        <f t="shared" si="46"/>
        <v>0</v>
      </c>
      <c r="AL65" s="482">
        <f t="shared" si="46"/>
        <v>0</v>
      </c>
      <c r="AM65" s="482">
        <f t="shared" si="46"/>
        <v>0</v>
      </c>
      <c r="AN65" s="482">
        <f t="shared" si="46"/>
        <v>0</v>
      </c>
      <c r="AO65" s="482">
        <f t="shared" si="46"/>
        <v>0</v>
      </c>
      <c r="AP65" s="483">
        <f t="shared" si="46"/>
        <v>0</v>
      </c>
      <c r="AQ65" s="484">
        <f t="shared" si="46"/>
        <v>0</v>
      </c>
      <c r="AR65" s="482">
        <f t="shared" si="46"/>
        <v>0</v>
      </c>
      <c r="AS65" s="482">
        <f t="shared" si="46"/>
        <v>0</v>
      </c>
      <c r="AT65" s="482">
        <f t="shared" si="46"/>
        <v>0</v>
      </c>
      <c r="AU65" s="482">
        <f t="shared" si="46"/>
        <v>0</v>
      </c>
      <c r="AV65" s="482">
        <f t="shared" si="46"/>
        <v>0</v>
      </c>
      <c r="AW65" s="248">
        <f t="shared" si="42"/>
        <v>0</v>
      </c>
      <c r="AX65" s="244">
        <f t="shared" si="43"/>
        <v>0</v>
      </c>
      <c r="AY65" s="553">
        <f t="shared" si="41"/>
        <v>0</v>
      </c>
    </row>
    <row r="66" spans="1:51" s="4" customFormat="1" ht="15" hidden="1" customHeight="1" x14ac:dyDescent="0.2">
      <c r="A66" s="174"/>
      <c r="B66" s="465"/>
      <c r="C66" s="275"/>
      <c r="D66" s="275"/>
      <c r="E66" s="249"/>
      <c r="F66" s="552">
        <f t="shared" si="4"/>
        <v>0</v>
      </c>
      <c r="G66" s="249">
        <v>0</v>
      </c>
      <c r="H66" s="220">
        <f t="shared" si="5"/>
        <v>0</v>
      </c>
      <c r="I66" s="233"/>
      <c r="J66" s="552">
        <f t="shared" si="6"/>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42"/>
        <v>0</v>
      </c>
      <c r="AX66" s="244">
        <f t="shared" si="43"/>
        <v>0</v>
      </c>
      <c r="AY66" s="553">
        <f t="shared" si="41"/>
        <v>0</v>
      </c>
    </row>
    <row r="67" spans="1:51" s="4" customFormat="1" ht="15" hidden="1" customHeight="1" thickBot="1" x14ac:dyDescent="0.25">
      <c r="A67" s="179"/>
      <c r="B67" s="460"/>
      <c r="C67" s="276"/>
      <c r="D67" s="276"/>
      <c r="E67" s="277"/>
      <c r="F67" s="560">
        <f t="shared" si="4"/>
        <v>0</v>
      </c>
      <c r="G67" s="277">
        <v>0</v>
      </c>
      <c r="H67" s="226">
        <f t="shared" si="5"/>
        <v>0</v>
      </c>
      <c r="I67" s="227"/>
      <c r="J67" s="586">
        <f t="shared" si="6"/>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42"/>
        <v>0</v>
      </c>
      <c r="AX67" s="244">
        <f t="shared" si="43"/>
        <v>0</v>
      </c>
      <c r="AY67" s="553">
        <f t="shared" si="41"/>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42"/>
        <v>0</v>
      </c>
      <c r="AX68" s="244">
        <f t="shared" si="43"/>
        <v>0</v>
      </c>
      <c r="AY68" s="553">
        <f t="shared" si="41"/>
        <v>0</v>
      </c>
    </row>
    <row r="69" spans="1:51" s="565" customFormat="1" ht="22.5" customHeight="1" thickBot="1" x14ac:dyDescent="0.25">
      <c r="A69" s="175"/>
      <c r="B69" s="175"/>
      <c r="C69" s="176"/>
      <c r="D69" s="17"/>
      <c r="E69" s="240">
        <f t="shared" ref="E69:L69" si="47">SUM(E8,E21,E26,E32,E39,E44,E47,E50,E53,E56,E59,E62,E65)</f>
        <v>0</v>
      </c>
      <c r="F69" s="328">
        <f t="shared" si="47"/>
        <v>0</v>
      </c>
      <c r="G69" s="240">
        <f t="shared" si="47"/>
        <v>0</v>
      </c>
      <c r="H69" s="240">
        <f t="shared" si="47"/>
        <v>0</v>
      </c>
      <c r="I69" s="241">
        <f t="shared" si="47"/>
        <v>0</v>
      </c>
      <c r="J69" s="328">
        <f t="shared" si="47"/>
        <v>0</v>
      </c>
      <c r="K69" s="241">
        <f t="shared" si="47"/>
        <v>0</v>
      </c>
      <c r="L69" s="241">
        <f t="shared" si="47"/>
        <v>0</v>
      </c>
      <c r="M69" s="241"/>
      <c r="N69" s="588">
        <f>+IFERROR(VLOOKUP(B68,Sheet1!B:D,2,FALSE),0)</f>
        <v>0</v>
      </c>
      <c r="O69" s="589">
        <f>+IFERROR(VLOOKUP(B68,Sheet1!B:D,3,FALSE)+VLOOKUP(B68,Sheet1!B:E,4,FALSE),0)</f>
        <v>0</v>
      </c>
      <c r="P69" s="240">
        <f t="shared" ref="P69:AV69" si="48">SUM(P8,P21,P26,P32,P39,P44,P47,P50,P53,P56,P59,P62,P65)</f>
        <v>0</v>
      </c>
      <c r="Q69" s="240">
        <f t="shared" si="48"/>
        <v>0</v>
      </c>
      <c r="R69" s="405">
        <f t="shared" si="48"/>
        <v>0</v>
      </c>
      <c r="S69" s="397">
        <f t="shared" si="48"/>
        <v>0</v>
      </c>
      <c r="T69" s="240">
        <f t="shared" si="48"/>
        <v>0</v>
      </c>
      <c r="U69" s="240">
        <f t="shared" si="48"/>
        <v>0</v>
      </c>
      <c r="V69" s="240">
        <f t="shared" si="48"/>
        <v>0</v>
      </c>
      <c r="W69" s="240">
        <f t="shared" si="48"/>
        <v>0</v>
      </c>
      <c r="X69" s="240">
        <f t="shared" si="48"/>
        <v>0</v>
      </c>
      <c r="Y69" s="240">
        <f t="shared" si="48"/>
        <v>0</v>
      </c>
      <c r="Z69" s="240">
        <f t="shared" si="48"/>
        <v>0</v>
      </c>
      <c r="AA69" s="240">
        <f t="shared" si="48"/>
        <v>0</v>
      </c>
      <c r="AB69" s="240">
        <f t="shared" si="48"/>
        <v>0</v>
      </c>
      <c r="AC69" s="240">
        <f t="shared" si="48"/>
        <v>0</v>
      </c>
      <c r="AD69" s="405">
        <f t="shared" si="48"/>
        <v>0</v>
      </c>
      <c r="AE69" s="397">
        <f t="shared" si="48"/>
        <v>0</v>
      </c>
      <c r="AF69" s="240">
        <f t="shared" si="48"/>
        <v>0</v>
      </c>
      <c r="AG69" s="240">
        <f t="shared" si="48"/>
        <v>0</v>
      </c>
      <c r="AH69" s="240">
        <f t="shared" si="48"/>
        <v>0</v>
      </c>
      <c r="AI69" s="240">
        <f t="shared" si="48"/>
        <v>0</v>
      </c>
      <c r="AJ69" s="240">
        <f t="shared" si="48"/>
        <v>0</v>
      </c>
      <c r="AK69" s="240">
        <f t="shared" si="48"/>
        <v>0</v>
      </c>
      <c r="AL69" s="240">
        <f t="shared" si="48"/>
        <v>0</v>
      </c>
      <c r="AM69" s="240">
        <f t="shared" si="48"/>
        <v>0</v>
      </c>
      <c r="AN69" s="240">
        <f t="shared" si="48"/>
        <v>0</v>
      </c>
      <c r="AO69" s="240">
        <f t="shared" si="48"/>
        <v>0</v>
      </c>
      <c r="AP69" s="405">
        <f t="shared" si="48"/>
        <v>0</v>
      </c>
      <c r="AQ69" s="397">
        <f t="shared" si="48"/>
        <v>0</v>
      </c>
      <c r="AR69" s="240">
        <f t="shared" si="48"/>
        <v>0</v>
      </c>
      <c r="AS69" s="240">
        <f t="shared" si="48"/>
        <v>0</v>
      </c>
      <c r="AT69" s="240">
        <f t="shared" si="48"/>
        <v>0</v>
      </c>
      <c r="AU69" s="240">
        <f t="shared" si="48"/>
        <v>0</v>
      </c>
      <c r="AV69" s="240">
        <f t="shared" si="48"/>
        <v>0</v>
      </c>
      <c r="AW69" s="240">
        <f t="shared" si="42"/>
        <v>0</v>
      </c>
      <c r="AX69" s="240">
        <f t="shared" si="43"/>
        <v>0</v>
      </c>
      <c r="AY69" s="445">
        <f t="shared" si="41"/>
        <v>0</v>
      </c>
    </row>
    <row r="70" spans="1:51" hidden="1" x14ac:dyDescent="0.25">
      <c r="A70" s="447"/>
      <c r="B70" s="447"/>
      <c r="C70" s="447"/>
      <c r="D70" s="447"/>
      <c r="E70" s="853"/>
      <c r="F70" s="853"/>
      <c r="G70" s="853"/>
      <c r="H70" s="853"/>
      <c r="I70" s="854"/>
      <c r="J70" s="855"/>
      <c r="K70" s="855"/>
      <c r="L70" s="855"/>
      <c r="M70" s="856"/>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49">+N69*0.2</f>
        <v>0</v>
      </c>
      <c r="O73" s="490">
        <f>+O69*0.2</f>
        <v>0</v>
      </c>
      <c r="P73" s="490">
        <f t="shared" si="49"/>
        <v>0</v>
      </c>
      <c r="Q73" s="490">
        <f t="shared" si="49"/>
        <v>0</v>
      </c>
      <c r="R73" s="490">
        <f t="shared" si="49"/>
        <v>0</v>
      </c>
      <c r="S73" s="490">
        <f t="shared" si="49"/>
        <v>0</v>
      </c>
      <c r="T73" s="490">
        <f t="shared" si="49"/>
        <v>0</v>
      </c>
      <c r="U73" s="490">
        <f t="shared" si="49"/>
        <v>0</v>
      </c>
      <c r="V73" s="490">
        <f t="shared" si="49"/>
        <v>0</v>
      </c>
      <c r="W73" s="490">
        <f t="shared" si="49"/>
        <v>0</v>
      </c>
      <c r="X73" s="490">
        <f t="shared" si="49"/>
        <v>0</v>
      </c>
      <c r="Y73" s="490">
        <f t="shared" si="49"/>
        <v>0</v>
      </c>
      <c r="Z73" s="490">
        <f t="shared" si="49"/>
        <v>0</v>
      </c>
      <c r="AA73" s="490">
        <f t="shared" si="49"/>
        <v>0</v>
      </c>
      <c r="AB73" s="490">
        <f t="shared" si="49"/>
        <v>0</v>
      </c>
      <c r="AC73" s="490">
        <f t="shared" si="49"/>
        <v>0</v>
      </c>
      <c r="AD73" s="490">
        <f t="shared" ref="AD73:AV73" si="50">+AD69*0.2</f>
        <v>0</v>
      </c>
      <c r="AE73" s="490">
        <f t="shared" si="50"/>
        <v>0</v>
      </c>
      <c r="AF73" s="490">
        <f t="shared" si="50"/>
        <v>0</v>
      </c>
      <c r="AG73" s="490">
        <f t="shared" si="50"/>
        <v>0</v>
      </c>
      <c r="AH73" s="490">
        <f t="shared" si="50"/>
        <v>0</v>
      </c>
      <c r="AI73" s="490">
        <f t="shared" si="50"/>
        <v>0</v>
      </c>
      <c r="AJ73" s="490">
        <f t="shared" si="50"/>
        <v>0</v>
      </c>
      <c r="AK73" s="490">
        <f t="shared" si="50"/>
        <v>0</v>
      </c>
      <c r="AL73" s="490">
        <f t="shared" si="50"/>
        <v>0</v>
      </c>
      <c r="AM73" s="490">
        <f t="shared" si="50"/>
        <v>0</v>
      </c>
      <c r="AN73" s="490">
        <f t="shared" si="50"/>
        <v>0</v>
      </c>
      <c r="AO73" s="490">
        <f t="shared" si="50"/>
        <v>0</v>
      </c>
      <c r="AP73" s="490">
        <f t="shared" si="50"/>
        <v>0</v>
      </c>
      <c r="AQ73" s="490">
        <f t="shared" si="50"/>
        <v>0</v>
      </c>
      <c r="AR73" s="490">
        <f t="shared" si="50"/>
        <v>0</v>
      </c>
      <c r="AS73" s="490">
        <f t="shared" si="50"/>
        <v>0</v>
      </c>
      <c r="AT73" s="490">
        <f t="shared" si="50"/>
        <v>0</v>
      </c>
      <c r="AU73" s="490">
        <f t="shared" si="50"/>
        <v>0</v>
      </c>
      <c r="AV73" s="490">
        <f t="shared" si="50"/>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51">SUM(N69:N73)</f>
        <v>0</v>
      </c>
      <c r="O74" s="490">
        <f>SUM(O69:O73)</f>
        <v>0</v>
      </c>
      <c r="P74" s="490">
        <f t="shared" si="51"/>
        <v>0</v>
      </c>
      <c r="Q74" s="490">
        <f t="shared" si="51"/>
        <v>0</v>
      </c>
      <c r="R74" s="490">
        <f t="shared" si="51"/>
        <v>0</v>
      </c>
      <c r="S74" s="490">
        <f t="shared" si="51"/>
        <v>0</v>
      </c>
      <c r="T74" s="490">
        <f t="shared" si="51"/>
        <v>0</v>
      </c>
      <c r="U74" s="490">
        <f t="shared" si="51"/>
        <v>0</v>
      </c>
      <c r="V74" s="490">
        <f t="shared" si="51"/>
        <v>0</v>
      </c>
      <c r="W74" s="490">
        <f t="shared" si="51"/>
        <v>0</v>
      </c>
      <c r="X74" s="490">
        <f t="shared" si="51"/>
        <v>0</v>
      </c>
      <c r="Y74" s="490">
        <f t="shared" si="51"/>
        <v>0</v>
      </c>
      <c r="Z74" s="490">
        <f t="shared" si="51"/>
        <v>0</v>
      </c>
      <c r="AA74" s="490">
        <f t="shared" si="51"/>
        <v>0</v>
      </c>
      <c r="AB74" s="490">
        <f t="shared" si="51"/>
        <v>0</v>
      </c>
      <c r="AC74" s="490">
        <f t="shared" si="51"/>
        <v>0</v>
      </c>
      <c r="AD74" s="490">
        <f t="shared" ref="AD74:AV74" si="52">SUM(AD69:AD73)</f>
        <v>0</v>
      </c>
      <c r="AE74" s="490">
        <f t="shared" si="52"/>
        <v>0</v>
      </c>
      <c r="AF74" s="490">
        <f t="shared" si="52"/>
        <v>0</v>
      </c>
      <c r="AG74" s="490">
        <f t="shared" si="52"/>
        <v>0</v>
      </c>
      <c r="AH74" s="490">
        <f t="shared" si="52"/>
        <v>0</v>
      </c>
      <c r="AI74" s="490">
        <f t="shared" si="52"/>
        <v>0</v>
      </c>
      <c r="AJ74" s="490">
        <f t="shared" si="52"/>
        <v>0</v>
      </c>
      <c r="AK74" s="490">
        <f t="shared" si="52"/>
        <v>0</v>
      </c>
      <c r="AL74" s="490">
        <f t="shared" si="52"/>
        <v>0</v>
      </c>
      <c r="AM74" s="490">
        <f t="shared" si="52"/>
        <v>0</v>
      </c>
      <c r="AN74" s="490">
        <f t="shared" si="52"/>
        <v>0</v>
      </c>
      <c r="AO74" s="490">
        <f t="shared" si="52"/>
        <v>0</v>
      </c>
      <c r="AP74" s="490">
        <f t="shared" si="52"/>
        <v>0</v>
      </c>
      <c r="AQ74" s="490">
        <f t="shared" si="52"/>
        <v>0</v>
      </c>
      <c r="AR74" s="490">
        <f t="shared" si="52"/>
        <v>0</v>
      </c>
      <c r="AS74" s="490">
        <f t="shared" si="52"/>
        <v>0</v>
      </c>
      <c r="AT74" s="490">
        <f t="shared" si="52"/>
        <v>0</v>
      </c>
      <c r="AU74" s="490">
        <f t="shared" si="52"/>
        <v>0</v>
      </c>
      <c r="AV74" s="490">
        <f t="shared" si="52"/>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IF(G57&gt;E57,"Budget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IF(AY57&lt;0,"Actual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ZK111.K129.Analysis code</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SUM(AD9:AD19)</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49" si="3">+G8-AX8</f>
        <v>0</v>
      </c>
    </row>
    <row r="9" spans="1:52" s="4" customFormat="1" ht="15" customHeight="1" x14ac:dyDescent="0.2">
      <c r="A9" s="150"/>
      <c r="B9" s="459"/>
      <c r="C9" s="262"/>
      <c r="D9" s="373"/>
      <c r="E9" s="256"/>
      <c r="F9" s="370">
        <f>-E9+G9</f>
        <v>0</v>
      </c>
      <c r="G9" s="256"/>
      <c r="H9" s="572">
        <f t="shared" ref="H9:H55" si="4">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5">SUM(P9:AV9)</f>
        <v>0</v>
      </c>
      <c r="AX9" s="442">
        <f t="shared" ref="AX9:AX51" si="6">+AW9+N9</f>
        <v>0</v>
      </c>
      <c r="AY9" s="443">
        <f t="shared" si="3"/>
        <v>0</v>
      </c>
    </row>
    <row r="10" spans="1:52" s="4" customFormat="1" ht="15" hidden="1" customHeight="1" x14ac:dyDescent="0.2">
      <c r="A10" s="150"/>
      <c r="B10" s="459"/>
      <c r="C10" s="451"/>
      <c r="D10" s="451"/>
      <c r="E10" s="256"/>
      <c r="F10" s="370">
        <f t="shared" ref="F10:F55" si="7">-E10+G10</f>
        <v>0</v>
      </c>
      <c r="G10" s="256"/>
      <c r="H10" s="572">
        <f t="shared" si="4"/>
        <v>0</v>
      </c>
      <c r="I10" s="224"/>
      <c r="J10" s="370">
        <f t="shared" ref="J10:J55" si="8">-I10+K10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5"/>
        <v>0</v>
      </c>
      <c r="AX10" s="442">
        <f t="shared" si="6"/>
        <v>0</v>
      </c>
      <c r="AY10" s="443">
        <f t="shared" si="3"/>
        <v>0</v>
      </c>
    </row>
    <row r="11" spans="1:52" s="4" customFormat="1" ht="15" hidden="1" customHeight="1" x14ac:dyDescent="0.2">
      <c r="A11" s="150"/>
      <c r="B11" s="459"/>
      <c r="C11" s="262"/>
      <c r="D11" s="373"/>
      <c r="E11" s="256"/>
      <c r="F11" s="370">
        <f t="shared" si="7"/>
        <v>0</v>
      </c>
      <c r="G11" s="256"/>
      <c r="H11" s="572">
        <f t="shared" si="4"/>
        <v>0</v>
      </c>
      <c r="I11" s="224"/>
      <c r="J11" s="370">
        <f t="shared" si="8"/>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5"/>
        <v>0</v>
      </c>
      <c r="AX11" s="442">
        <f t="shared" si="6"/>
        <v>0</v>
      </c>
      <c r="AY11" s="443">
        <f t="shared" si="3"/>
        <v>0</v>
      </c>
    </row>
    <row r="12" spans="1:52" s="4" customFormat="1" ht="15" hidden="1" customHeight="1" x14ac:dyDescent="0.2">
      <c r="A12" s="150"/>
      <c r="B12" s="459"/>
      <c r="C12" s="262"/>
      <c r="D12" s="373"/>
      <c r="E12" s="256"/>
      <c r="F12" s="370">
        <f t="shared" si="7"/>
        <v>0</v>
      </c>
      <c r="G12" s="256"/>
      <c r="H12" s="572">
        <f t="shared" si="4"/>
        <v>0</v>
      </c>
      <c r="I12" s="224"/>
      <c r="J12" s="370">
        <f t="shared" si="8"/>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5"/>
        <v>0</v>
      </c>
      <c r="AX12" s="442">
        <f t="shared" si="6"/>
        <v>0</v>
      </c>
      <c r="AY12" s="443">
        <f t="shared" si="3"/>
        <v>0</v>
      </c>
    </row>
    <row r="13" spans="1:52" s="4" customFormat="1" ht="15" hidden="1" customHeight="1" x14ac:dyDescent="0.2">
      <c r="A13" s="150"/>
      <c r="B13" s="459"/>
      <c r="C13" s="262"/>
      <c r="D13" s="373"/>
      <c r="E13" s="256"/>
      <c r="F13" s="370">
        <f t="shared" si="7"/>
        <v>0</v>
      </c>
      <c r="G13" s="256"/>
      <c r="H13" s="572">
        <f t="shared" si="4"/>
        <v>0</v>
      </c>
      <c r="I13" s="224"/>
      <c r="J13" s="370">
        <f t="shared" si="8"/>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5"/>
        <v>0</v>
      </c>
      <c r="AX13" s="442">
        <f t="shared" si="6"/>
        <v>0</v>
      </c>
      <c r="AY13" s="443">
        <f t="shared" si="3"/>
        <v>0</v>
      </c>
    </row>
    <row r="14" spans="1:52" s="4" customFormat="1" ht="15" hidden="1" customHeight="1" x14ac:dyDescent="0.2">
      <c r="A14" s="150"/>
      <c r="B14" s="459"/>
      <c r="C14" s="262"/>
      <c r="D14" s="373"/>
      <c r="E14" s="256"/>
      <c r="F14" s="370">
        <f t="shared" si="7"/>
        <v>0</v>
      </c>
      <c r="G14" s="256"/>
      <c r="H14" s="572">
        <f t="shared" si="4"/>
        <v>0</v>
      </c>
      <c r="I14" s="224"/>
      <c r="J14" s="370">
        <f t="shared" si="8"/>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5"/>
        <v>0</v>
      </c>
      <c r="AX14" s="442">
        <f t="shared" si="6"/>
        <v>0</v>
      </c>
      <c r="AY14" s="443">
        <f t="shared" si="3"/>
        <v>0</v>
      </c>
    </row>
    <row r="15" spans="1:52" s="4" customFormat="1" ht="15" hidden="1" customHeight="1" x14ac:dyDescent="0.2">
      <c r="A15" s="150"/>
      <c r="B15" s="459"/>
      <c r="C15" s="262"/>
      <c r="D15" s="373"/>
      <c r="E15" s="256"/>
      <c r="F15" s="370">
        <f t="shared" si="7"/>
        <v>0</v>
      </c>
      <c r="G15" s="256"/>
      <c r="H15" s="572">
        <f t="shared" si="4"/>
        <v>0</v>
      </c>
      <c r="I15" s="224"/>
      <c r="J15" s="370">
        <f t="shared" si="8"/>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5"/>
        <v>0</v>
      </c>
      <c r="AX15" s="442">
        <f t="shared" si="6"/>
        <v>0</v>
      </c>
      <c r="AY15" s="443">
        <f t="shared" si="3"/>
        <v>0</v>
      </c>
    </row>
    <row r="16" spans="1:52" s="4" customFormat="1" ht="15" hidden="1" customHeight="1" x14ac:dyDescent="0.2">
      <c r="A16" s="150"/>
      <c r="B16" s="459"/>
      <c r="C16" s="262"/>
      <c r="D16" s="373"/>
      <c r="E16" s="256"/>
      <c r="F16" s="370">
        <f t="shared" si="7"/>
        <v>0</v>
      </c>
      <c r="G16" s="256"/>
      <c r="H16" s="572">
        <f t="shared" si="4"/>
        <v>0</v>
      </c>
      <c r="I16" s="224"/>
      <c r="J16" s="370">
        <f t="shared" si="8"/>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5"/>
        <v>0</v>
      </c>
      <c r="AX16" s="442">
        <f t="shared" si="6"/>
        <v>0</v>
      </c>
      <c r="AY16" s="443">
        <f t="shared" si="3"/>
        <v>0</v>
      </c>
    </row>
    <row r="17" spans="1:51" s="4" customFormat="1" ht="15" customHeight="1" x14ac:dyDescent="0.2">
      <c r="A17" s="150"/>
      <c r="B17" s="459"/>
      <c r="C17" s="262"/>
      <c r="D17" s="373"/>
      <c r="E17" s="256"/>
      <c r="F17" s="370">
        <f t="shared" si="7"/>
        <v>0</v>
      </c>
      <c r="G17" s="256"/>
      <c r="H17" s="572">
        <f t="shared" si="4"/>
        <v>0</v>
      </c>
      <c r="I17" s="224"/>
      <c r="J17" s="370">
        <f t="shared" si="8"/>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5"/>
        <v>0</v>
      </c>
      <c r="AX17" s="442">
        <f t="shared" si="6"/>
        <v>0</v>
      </c>
      <c r="AY17" s="443">
        <f t="shared" si="3"/>
        <v>0</v>
      </c>
    </row>
    <row r="18" spans="1:51" s="4" customFormat="1" ht="15" customHeight="1" x14ac:dyDescent="0.2">
      <c r="A18" s="150"/>
      <c r="B18" s="459" t="str">
        <f>+B8</f>
        <v>ZK111.K129.Analysis code</v>
      </c>
      <c r="C18" s="262"/>
      <c r="D18" s="373"/>
      <c r="E18" s="256"/>
      <c r="F18" s="370">
        <f t="shared" si="7"/>
        <v>0</v>
      </c>
      <c r="G18" s="256"/>
      <c r="H18" s="572">
        <f t="shared" si="4"/>
        <v>0</v>
      </c>
      <c r="I18" s="224"/>
      <c r="J18" s="370">
        <f t="shared" si="8"/>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5"/>
        <v>0</v>
      </c>
      <c r="AX18" s="442">
        <f t="shared" si="6"/>
        <v>0</v>
      </c>
      <c r="AY18" s="443">
        <f t="shared" si="3"/>
        <v>0</v>
      </c>
    </row>
    <row r="19" spans="1:51" s="4" customFormat="1" ht="15" customHeight="1" thickBot="1" x14ac:dyDescent="0.3">
      <c r="A19" s="170"/>
      <c r="B19" s="460"/>
      <c r="C19" s="280" t="s">
        <v>301</v>
      </c>
      <c r="D19" s="280"/>
      <c r="E19" s="277"/>
      <c r="F19" s="370">
        <f t="shared" si="7"/>
        <v>0</v>
      </c>
      <c r="G19" s="277"/>
      <c r="H19" s="579">
        <f t="shared" si="4"/>
        <v>0</v>
      </c>
      <c r="I19" s="227"/>
      <c r="J19" s="370">
        <f t="shared" si="8"/>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5"/>
        <v>0</v>
      </c>
      <c r="AX19" s="442">
        <f t="shared" si="6"/>
        <v>0</v>
      </c>
      <c r="AY19" s="443">
        <f t="shared" si="3"/>
        <v>0</v>
      </c>
    </row>
    <row r="20" spans="1:51" s="4" customFormat="1" ht="15" customHeight="1" x14ac:dyDescent="0.2">
      <c r="A20" s="196" t="s">
        <v>148</v>
      </c>
      <c r="B20" s="458" t="str">
        <f>+LEFT($E$5,5)&amp;"."&amp;A20&amp;"."&amp;$E$3</f>
        <v>ZK111.K246.Analysis code</v>
      </c>
      <c r="C20" s="343" t="s">
        <v>149</v>
      </c>
      <c r="D20" s="343"/>
      <c r="E20" s="229">
        <f t="shared" ref="E20:L20" si="9">SUM(E21:E22)</f>
        <v>0</v>
      </c>
      <c r="F20" s="433">
        <f t="shared" si="9"/>
        <v>0</v>
      </c>
      <c r="G20" s="229">
        <f t="shared" si="9"/>
        <v>0</v>
      </c>
      <c r="H20" s="229">
        <f t="shared" si="9"/>
        <v>0</v>
      </c>
      <c r="I20" s="203">
        <f t="shared" si="9"/>
        <v>0</v>
      </c>
      <c r="J20" s="433">
        <f t="shared" si="9"/>
        <v>0</v>
      </c>
      <c r="K20" s="229">
        <f t="shared" si="9"/>
        <v>0</v>
      </c>
      <c r="L20" s="219">
        <f t="shared" si="9"/>
        <v>0</v>
      </c>
      <c r="M20" s="219"/>
      <c r="N20" s="198">
        <f>SUM(N21:N22)</f>
        <v>0</v>
      </c>
      <c r="O20" s="198">
        <f>SUM(O21:O22)</f>
        <v>0</v>
      </c>
      <c r="P20" s="265">
        <f>SUM(P21:P22)</f>
        <v>0</v>
      </c>
      <c r="Q20" s="269">
        <f>SUM(Q21:Q22)</f>
        <v>0</v>
      </c>
      <c r="R20" s="401">
        <f t="shared" ref="R20:X20" si="10">SUM(R21:R22)</f>
        <v>0</v>
      </c>
      <c r="S20" s="411">
        <f t="shared" si="10"/>
        <v>0</v>
      </c>
      <c r="T20" s="269">
        <f t="shared" si="10"/>
        <v>0</v>
      </c>
      <c r="U20" s="269">
        <f t="shared" si="10"/>
        <v>0</v>
      </c>
      <c r="V20" s="269">
        <f t="shared" si="10"/>
        <v>0</v>
      </c>
      <c r="W20" s="269">
        <f t="shared" si="10"/>
        <v>0</v>
      </c>
      <c r="X20" s="269">
        <f t="shared" si="10"/>
        <v>0</v>
      </c>
      <c r="Y20" s="269">
        <f t="shared" ref="Y20:AV20" si="11">SUM(Y21:Y22)</f>
        <v>0</v>
      </c>
      <c r="Z20" s="269">
        <f t="shared" si="11"/>
        <v>0</v>
      </c>
      <c r="AA20" s="269">
        <f t="shared" si="11"/>
        <v>0</v>
      </c>
      <c r="AB20" s="269">
        <f t="shared" si="11"/>
        <v>0</v>
      </c>
      <c r="AC20" s="269">
        <f t="shared" si="11"/>
        <v>0</v>
      </c>
      <c r="AD20" s="401">
        <f t="shared" si="11"/>
        <v>0</v>
      </c>
      <c r="AE20" s="411">
        <f t="shared" si="11"/>
        <v>0</v>
      </c>
      <c r="AF20" s="269">
        <f t="shared" si="11"/>
        <v>0</v>
      </c>
      <c r="AG20" s="269">
        <f t="shared" si="11"/>
        <v>0</v>
      </c>
      <c r="AH20" s="269">
        <f t="shared" si="11"/>
        <v>0</v>
      </c>
      <c r="AI20" s="269">
        <f t="shared" si="11"/>
        <v>0</v>
      </c>
      <c r="AJ20" s="269">
        <f t="shared" si="11"/>
        <v>0</v>
      </c>
      <c r="AK20" s="269">
        <f t="shared" si="11"/>
        <v>0</v>
      </c>
      <c r="AL20" s="269">
        <f t="shared" si="11"/>
        <v>0</v>
      </c>
      <c r="AM20" s="269">
        <f t="shared" si="11"/>
        <v>0</v>
      </c>
      <c r="AN20" s="269">
        <f t="shared" si="11"/>
        <v>0</v>
      </c>
      <c r="AO20" s="269">
        <f t="shared" si="11"/>
        <v>0</v>
      </c>
      <c r="AP20" s="401">
        <f t="shared" si="11"/>
        <v>0</v>
      </c>
      <c r="AQ20" s="411">
        <f t="shared" si="11"/>
        <v>0</v>
      </c>
      <c r="AR20" s="269">
        <f t="shared" si="11"/>
        <v>0</v>
      </c>
      <c r="AS20" s="269">
        <f t="shared" si="11"/>
        <v>0</v>
      </c>
      <c r="AT20" s="269">
        <f t="shared" si="11"/>
        <v>0</v>
      </c>
      <c r="AU20" s="269">
        <f t="shared" si="11"/>
        <v>0</v>
      </c>
      <c r="AV20" s="269">
        <f t="shared" si="11"/>
        <v>0</v>
      </c>
      <c r="AW20" s="441">
        <f t="shared" si="5"/>
        <v>0</v>
      </c>
      <c r="AX20" s="442">
        <f t="shared" si="6"/>
        <v>0</v>
      </c>
      <c r="AY20" s="443">
        <f t="shared" si="3"/>
        <v>0</v>
      </c>
    </row>
    <row r="21" spans="1:51" s="4" customFormat="1" ht="15" customHeight="1" x14ac:dyDescent="0.2">
      <c r="A21" s="150"/>
      <c r="B21" s="459" t="str">
        <f>+B20</f>
        <v>ZK111.K246.Analysis code</v>
      </c>
      <c r="C21" s="273"/>
      <c r="D21" s="273"/>
      <c r="E21" s="249"/>
      <c r="F21" s="370">
        <f t="shared" si="7"/>
        <v>0</v>
      </c>
      <c r="G21" s="249">
        <v>0</v>
      </c>
      <c r="H21" s="572">
        <f t="shared" si="4"/>
        <v>0</v>
      </c>
      <c r="I21" s="231"/>
      <c r="J21" s="370">
        <f t="shared" si="8"/>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5"/>
        <v>0</v>
      </c>
      <c r="AX21" s="442">
        <f t="shared" si="6"/>
        <v>0</v>
      </c>
      <c r="AY21" s="443">
        <f t="shared" si="3"/>
        <v>0</v>
      </c>
    </row>
    <row r="22" spans="1:51" s="4" customFormat="1" ht="15" customHeight="1" thickBot="1" x14ac:dyDescent="0.25">
      <c r="A22" s="170"/>
      <c r="B22" s="460"/>
      <c r="C22" s="274" t="s">
        <v>301</v>
      </c>
      <c r="D22" s="274"/>
      <c r="E22" s="277"/>
      <c r="F22" s="370">
        <f t="shared" si="7"/>
        <v>0</v>
      </c>
      <c r="G22" s="277">
        <v>0</v>
      </c>
      <c r="H22" s="579">
        <f t="shared" si="4"/>
        <v>0</v>
      </c>
      <c r="I22" s="227"/>
      <c r="J22" s="370">
        <f t="shared" si="8"/>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5"/>
        <v>0</v>
      </c>
      <c r="AX22" s="442">
        <f t="shared" si="6"/>
        <v>0</v>
      </c>
      <c r="AY22" s="443">
        <f t="shared" si="3"/>
        <v>0</v>
      </c>
    </row>
    <row r="23" spans="1:51" s="4" customFormat="1" ht="15" customHeight="1" x14ac:dyDescent="0.2">
      <c r="A23" s="196" t="s">
        <v>215</v>
      </c>
      <c r="B23" s="458" t="str">
        <f>+LEFT($E$5,5)&amp;"."&amp;A23&amp;"."&amp;$E$3</f>
        <v>ZK111.K106.Analysis code</v>
      </c>
      <c r="C23" s="343" t="s">
        <v>216</v>
      </c>
      <c r="D23" s="343"/>
      <c r="E23" s="229">
        <f t="shared" ref="E23:L23" si="12">SUM(E24:E25)</f>
        <v>0</v>
      </c>
      <c r="F23" s="433">
        <f t="shared" si="12"/>
        <v>0</v>
      </c>
      <c r="G23" s="229">
        <f t="shared" si="12"/>
        <v>0</v>
      </c>
      <c r="H23" s="229">
        <f t="shared" si="12"/>
        <v>0</v>
      </c>
      <c r="I23" s="203">
        <f t="shared" si="12"/>
        <v>0</v>
      </c>
      <c r="J23" s="433">
        <f t="shared" si="12"/>
        <v>0</v>
      </c>
      <c r="K23" s="229">
        <f t="shared" si="12"/>
        <v>0</v>
      </c>
      <c r="L23" s="219">
        <f t="shared" si="12"/>
        <v>0</v>
      </c>
      <c r="M23" s="219"/>
      <c r="N23" s="198">
        <f>SUM(N24:N25)</f>
        <v>0</v>
      </c>
      <c r="O23" s="198">
        <f>SUM(O24:O25)</f>
        <v>0</v>
      </c>
      <c r="P23" s="265">
        <f>SUM(P24:P25)</f>
        <v>0</v>
      </c>
      <c r="Q23" s="269">
        <f>SUM(Q24:Q25)</f>
        <v>0</v>
      </c>
      <c r="R23" s="401">
        <f t="shared" ref="R23:X23" si="13">SUM(R24:R25)</f>
        <v>0</v>
      </c>
      <c r="S23" s="411">
        <f t="shared" si="13"/>
        <v>0</v>
      </c>
      <c r="T23" s="269">
        <f t="shared" si="13"/>
        <v>0</v>
      </c>
      <c r="U23" s="269">
        <f t="shared" si="13"/>
        <v>0</v>
      </c>
      <c r="V23" s="269">
        <f t="shared" si="13"/>
        <v>0</v>
      </c>
      <c r="W23" s="269">
        <f t="shared" si="13"/>
        <v>0</v>
      </c>
      <c r="X23" s="269">
        <f t="shared" si="13"/>
        <v>0</v>
      </c>
      <c r="Y23" s="269">
        <f t="shared" ref="Y23:AV23" si="14">SUM(Y24:Y25)</f>
        <v>0</v>
      </c>
      <c r="Z23" s="269">
        <f t="shared" si="14"/>
        <v>0</v>
      </c>
      <c r="AA23" s="269">
        <f t="shared" si="14"/>
        <v>0</v>
      </c>
      <c r="AB23" s="269">
        <f t="shared" si="14"/>
        <v>0</v>
      </c>
      <c r="AC23" s="269">
        <f t="shared" si="14"/>
        <v>0</v>
      </c>
      <c r="AD23" s="401">
        <f t="shared" si="14"/>
        <v>0</v>
      </c>
      <c r="AE23" s="411">
        <f t="shared" si="14"/>
        <v>0</v>
      </c>
      <c r="AF23" s="269">
        <f t="shared" si="14"/>
        <v>0</v>
      </c>
      <c r="AG23" s="269">
        <f t="shared" si="14"/>
        <v>0</v>
      </c>
      <c r="AH23" s="269">
        <f t="shared" si="14"/>
        <v>0</v>
      </c>
      <c r="AI23" s="269">
        <f t="shared" si="14"/>
        <v>0</v>
      </c>
      <c r="AJ23" s="269">
        <f t="shared" si="14"/>
        <v>0</v>
      </c>
      <c r="AK23" s="269">
        <f t="shared" si="14"/>
        <v>0</v>
      </c>
      <c r="AL23" s="269">
        <f t="shared" si="14"/>
        <v>0</v>
      </c>
      <c r="AM23" s="269">
        <f t="shared" si="14"/>
        <v>0</v>
      </c>
      <c r="AN23" s="269">
        <f t="shared" si="14"/>
        <v>0</v>
      </c>
      <c r="AO23" s="269">
        <f t="shared" si="14"/>
        <v>0</v>
      </c>
      <c r="AP23" s="401">
        <f t="shared" si="14"/>
        <v>0</v>
      </c>
      <c r="AQ23" s="411">
        <f t="shared" si="14"/>
        <v>0</v>
      </c>
      <c r="AR23" s="269">
        <f t="shared" si="14"/>
        <v>0</v>
      </c>
      <c r="AS23" s="269">
        <f t="shared" si="14"/>
        <v>0</v>
      </c>
      <c r="AT23" s="269">
        <f t="shared" si="14"/>
        <v>0</v>
      </c>
      <c r="AU23" s="269">
        <f t="shared" si="14"/>
        <v>0</v>
      </c>
      <c r="AV23" s="269">
        <f t="shared" si="14"/>
        <v>0</v>
      </c>
      <c r="AW23" s="441">
        <f t="shared" si="5"/>
        <v>0</v>
      </c>
      <c r="AX23" s="442">
        <f t="shared" si="6"/>
        <v>0</v>
      </c>
      <c r="AY23" s="443">
        <f t="shared" si="3"/>
        <v>0</v>
      </c>
    </row>
    <row r="24" spans="1:51" s="4" customFormat="1" ht="15" customHeight="1" x14ac:dyDescent="0.2">
      <c r="A24" s="150"/>
      <c r="B24" s="459" t="str">
        <f>+B23</f>
        <v>ZK111.K106.Analysis code</v>
      </c>
      <c r="C24" s="273"/>
      <c r="D24" s="273"/>
      <c r="E24" s="249"/>
      <c r="F24" s="370">
        <f t="shared" si="7"/>
        <v>0</v>
      </c>
      <c r="G24" s="249">
        <v>0</v>
      </c>
      <c r="H24" s="572">
        <f t="shared" si="4"/>
        <v>0</v>
      </c>
      <c r="I24" s="231"/>
      <c r="J24" s="370">
        <f t="shared" si="8"/>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5"/>
        <v>0</v>
      </c>
      <c r="AX24" s="442">
        <f t="shared" si="6"/>
        <v>0</v>
      </c>
      <c r="AY24" s="443">
        <f t="shared" si="3"/>
        <v>0</v>
      </c>
    </row>
    <row r="25" spans="1:51" s="4" customFormat="1" ht="15" customHeight="1" thickBot="1" x14ac:dyDescent="0.25">
      <c r="A25" s="170"/>
      <c r="B25" s="460"/>
      <c r="C25" s="274" t="s">
        <v>301</v>
      </c>
      <c r="D25" s="274"/>
      <c r="E25" s="277"/>
      <c r="F25" s="370">
        <f t="shared" si="7"/>
        <v>0</v>
      </c>
      <c r="G25" s="277">
        <v>0</v>
      </c>
      <c r="H25" s="579">
        <f t="shared" si="4"/>
        <v>0</v>
      </c>
      <c r="I25" s="227"/>
      <c r="J25" s="370">
        <f t="shared" si="8"/>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5"/>
        <v>0</v>
      </c>
      <c r="AX25" s="442">
        <f t="shared" si="6"/>
        <v>0</v>
      </c>
      <c r="AY25" s="443">
        <f t="shared" si="3"/>
        <v>0</v>
      </c>
    </row>
    <row r="26" spans="1:51" s="4" customFormat="1" ht="15" customHeight="1" x14ac:dyDescent="0.2">
      <c r="A26" s="196" t="s">
        <v>217</v>
      </c>
      <c r="B26" s="458" t="str">
        <f>+LEFT($E$5,5)&amp;"."&amp;A26&amp;"."&amp;$E$3</f>
        <v>ZK111.K283.Analysis code</v>
      </c>
      <c r="C26" s="343" t="s">
        <v>218</v>
      </c>
      <c r="D26" s="343"/>
      <c r="E26" s="229">
        <f t="shared" ref="E26:L26" si="15">SUM(E27:E28)</f>
        <v>0</v>
      </c>
      <c r="F26" s="433">
        <f>SUM(F27:F28)</f>
        <v>0</v>
      </c>
      <c r="G26" s="229">
        <f>SUM(G27:G28)</f>
        <v>0</v>
      </c>
      <c r="H26" s="229">
        <f t="shared" si="15"/>
        <v>0</v>
      </c>
      <c r="I26" s="203">
        <f t="shared" si="15"/>
        <v>0</v>
      </c>
      <c r="J26" s="433">
        <f>SUM(J27:J28)</f>
        <v>0</v>
      </c>
      <c r="K26" s="229">
        <f t="shared" si="15"/>
        <v>0</v>
      </c>
      <c r="L26" s="219">
        <f t="shared" si="15"/>
        <v>0</v>
      </c>
      <c r="M26" s="219"/>
      <c r="N26" s="198">
        <f>SUM(N27:N28)</f>
        <v>0</v>
      </c>
      <c r="O26" s="198">
        <f>SUM(O27:O28)</f>
        <v>0</v>
      </c>
      <c r="P26" s="265">
        <f>SUM(P27:P28)</f>
        <v>0</v>
      </c>
      <c r="Q26" s="269">
        <f>SUM(Q27:Q28)</f>
        <v>0</v>
      </c>
      <c r="R26" s="401">
        <f t="shared" ref="R26:X26" si="16">SUM(R27:R28)</f>
        <v>0</v>
      </c>
      <c r="S26" s="411">
        <f t="shared" si="16"/>
        <v>0</v>
      </c>
      <c r="T26" s="269">
        <f t="shared" si="16"/>
        <v>0</v>
      </c>
      <c r="U26" s="269">
        <f t="shared" si="16"/>
        <v>0</v>
      </c>
      <c r="V26" s="269">
        <f t="shared" si="16"/>
        <v>0</v>
      </c>
      <c r="W26" s="269">
        <f t="shared" si="16"/>
        <v>0</v>
      </c>
      <c r="X26" s="269">
        <f t="shared" si="16"/>
        <v>0</v>
      </c>
      <c r="Y26" s="269">
        <f t="shared" ref="Y26:AV26" si="17">SUM(Y27:Y28)</f>
        <v>0</v>
      </c>
      <c r="Z26" s="269">
        <f t="shared" si="17"/>
        <v>0</v>
      </c>
      <c r="AA26" s="269">
        <f t="shared" si="17"/>
        <v>0</v>
      </c>
      <c r="AB26" s="269">
        <f t="shared" si="17"/>
        <v>0</v>
      </c>
      <c r="AC26" s="269">
        <f t="shared" si="17"/>
        <v>0</v>
      </c>
      <c r="AD26" s="401">
        <f t="shared" si="17"/>
        <v>0</v>
      </c>
      <c r="AE26" s="411">
        <f t="shared" si="17"/>
        <v>0</v>
      </c>
      <c r="AF26" s="269">
        <f t="shared" si="17"/>
        <v>0</v>
      </c>
      <c r="AG26" s="269">
        <f t="shared" si="17"/>
        <v>0</v>
      </c>
      <c r="AH26" s="269">
        <f t="shared" si="17"/>
        <v>0</v>
      </c>
      <c r="AI26" s="269">
        <f t="shared" si="17"/>
        <v>0</v>
      </c>
      <c r="AJ26" s="269">
        <f t="shared" si="17"/>
        <v>0</v>
      </c>
      <c r="AK26" s="269">
        <f t="shared" si="17"/>
        <v>0</v>
      </c>
      <c r="AL26" s="269">
        <f t="shared" si="17"/>
        <v>0</v>
      </c>
      <c r="AM26" s="269">
        <f t="shared" si="17"/>
        <v>0</v>
      </c>
      <c r="AN26" s="269">
        <f t="shared" si="17"/>
        <v>0</v>
      </c>
      <c r="AO26" s="269">
        <f t="shared" si="17"/>
        <v>0</v>
      </c>
      <c r="AP26" s="401">
        <f t="shared" si="17"/>
        <v>0</v>
      </c>
      <c r="AQ26" s="411">
        <f t="shared" si="17"/>
        <v>0</v>
      </c>
      <c r="AR26" s="269">
        <f t="shared" si="17"/>
        <v>0</v>
      </c>
      <c r="AS26" s="269">
        <f t="shared" si="17"/>
        <v>0</v>
      </c>
      <c r="AT26" s="269">
        <f t="shared" si="17"/>
        <v>0</v>
      </c>
      <c r="AU26" s="269">
        <f t="shared" si="17"/>
        <v>0</v>
      </c>
      <c r="AV26" s="269">
        <f t="shared" si="17"/>
        <v>0</v>
      </c>
      <c r="AW26" s="441">
        <f t="shared" si="5"/>
        <v>0</v>
      </c>
      <c r="AX26" s="442">
        <f t="shared" si="6"/>
        <v>0</v>
      </c>
      <c r="AY26" s="443">
        <f t="shared" si="3"/>
        <v>0</v>
      </c>
    </row>
    <row r="27" spans="1:51" s="4" customFormat="1" ht="15" customHeight="1" x14ac:dyDescent="0.2">
      <c r="A27" s="150"/>
      <c r="B27" s="459" t="str">
        <f>+B26</f>
        <v>ZK111.K283.Analysis code</v>
      </c>
      <c r="C27" s="273"/>
      <c r="D27" s="273"/>
      <c r="E27" s="249"/>
      <c r="F27" s="370">
        <f t="shared" si="7"/>
        <v>0</v>
      </c>
      <c r="G27" s="249">
        <v>0</v>
      </c>
      <c r="H27" s="572">
        <f t="shared" si="4"/>
        <v>0</v>
      </c>
      <c r="I27" s="231"/>
      <c r="J27" s="370">
        <f t="shared" si="8"/>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5"/>
        <v>0</v>
      </c>
      <c r="AX27" s="442">
        <f t="shared" si="6"/>
        <v>0</v>
      </c>
      <c r="AY27" s="443">
        <f t="shared" si="3"/>
        <v>0</v>
      </c>
    </row>
    <row r="28" spans="1:51" s="4" customFormat="1" ht="15" customHeight="1" thickBot="1" x14ac:dyDescent="0.25">
      <c r="A28" s="169"/>
      <c r="B28" s="461"/>
      <c r="C28" s="274" t="s">
        <v>301</v>
      </c>
      <c r="D28" s="274"/>
      <c r="E28" s="277"/>
      <c r="F28" s="370">
        <f t="shared" si="7"/>
        <v>0</v>
      </c>
      <c r="G28" s="277">
        <v>0</v>
      </c>
      <c r="H28" s="579">
        <f t="shared" si="4"/>
        <v>0</v>
      </c>
      <c r="I28" s="227"/>
      <c r="J28" s="370">
        <f t="shared" si="8"/>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5"/>
        <v>0</v>
      </c>
      <c r="AX28" s="442">
        <f t="shared" si="6"/>
        <v>0</v>
      </c>
      <c r="AY28" s="443">
        <f t="shared" si="3"/>
        <v>0</v>
      </c>
    </row>
    <row r="29" spans="1:51" s="4" customFormat="1" ht="15" customHeight="1" x14ac:dyDescent="0.2">
      <c r="A29" s="196" t="s">
        <v>219</v>
      </c>
      <c r="B29" s="458" t="str">
        <f>+LEFT($E$5,5)&amp;"."&amp;A29&amp;"."&amp;$E$3</f>
        <v>ZK111.K105.Analysis code</v>
      </c>
      <c r="C29" s="343" t="s">
        <v>220</v>
      </c>
      <c r="D29" s="343"/>
      <c r="E29" s="229">
        <f t="shared" ref="E29:L29" si="18">SUM(E30:E31)</f>
        <v>0</v>
      </c>
      <c r="F29" s="433">
        <f>SUM(F30:F31)</f>
        <v>0</v>
      </c>
      <c r="G29" s="229">
        <f>SUM(G30:G31)</f>
        <v>0</v>
      </c>
      <c r="H29" s="229">
        <f t="shared" si="18"/>
        <v>0</v>
      </c>
      <c r="I29" s="203">
        <f t="shared" si="18"/>
        <v>0</v>
      </c>
      <c r="J29" s="433">
        <f>SUM(J30:J31)</f>
        <v>0</v>
      </c>
      <c r="K29" s="229">
        <f t="shared" si="18"/>
        <v>0</v>
      </c>
      <c r="L29" s="219">
        <f t="shared" si="18"/>
        <v>0</v>
      </c>
      <c r="M29" s="219"/>
      <c r="N29" s="198">
        <f>SUM(N30:N31)</f>
        <v>0</v>
      </c>
      <c r="O29" s="198">
        <f>SUM(O30:O31)</f>
        <v>0</v>
      </c>
      <c r="P29" s="265">
        <f>SUM(P30:P31)</f>
        <v>0</v>
      </c>
      <c r="Q29" s="269">
        <f>SUM(Q30:Q31)</f>
        <v>0</v>
      </c>
      <c r="R29" s="401">
        <f t="shared" ref="R29:X29" si="19">SUM(R30:R31)</f>
        <v>0</v>
      </c>
      <c r="S29" s="411">
        <f t="shared" si="19"/>
        <v>0</v>
      </c>
      <c r="T29" s="269">
        <f t="shared" si="19"/>
        <v>0</v>
      </c>
      <c r="U29" s="269">
        <f t="shared" si="19"/>
        <v>0</v>
      </c>
      <c r="V29" s="269">
        <f t="shared" si="19"/>
        <v>0</v>
      </c>
      <c r="W29" s="269">
        <f t="shared" si="19"/>
        <v>0</v>
      </c>
      <c r="X29" s="269">
        <f t="shared" si="19"/>
        <v>0</v>
      </c>
      <c r="Y29" s="269">
        <f t="shared" ref="Y29:AV29" si="20">SUM(Y30:Y31)</f>
        <v>0</v>
      </c>
      <c r="Z29" s="269">
        <f t="shared" si="20"/>
        <v>0</v>
      </c>
      <c r="AA29" s="269">
        <f t="shared" si="20"/>
        <v>0</v>
      </c>
      <c r="AB29" s="269">
        <f t="shared" si="20"/>
        <v>0</v>
      </c>
      <c r="AC29" s="269">
        <f t="shared" si="20"/>
        <v>0</v>
      </c>
      <c r="AD29" s="401">
        <f t="shared" si="20"/>
        <v>0</v>
      </c>
      <c r="AE29" s="411">
        <f t="shared" si="20"/>
        <v>0</v>
      </c>
      <c r="AF29" s="269">
        <f t="shared" si="20"/>
        <v>0</v>
      </c>
      <c r="AG29" s="269">
        <f t="shared" si="20"/>
        <v>0</v>
      </c>
      <c r="AH29" s="269">
        <f t="shared" si="20"/>
        <v>0</v>
      </c>
      <c r="AI29" s="269">
        <f t="shared" si="20"/>
        <v>0</v>
      </c>
      <c r="AJ29" s="269">
        <f t="shared" si="20"/>
        <v>0</v>
      </c>
      <c r="AK29" s="269">
        <f t="shared" si="20"/>
        <v>0</v>
      </c>
      <c r="AL29" s="269">
        <f t="shared" si="20"/>
        <v>0</v>
      </c>
      <c r="AM29" s="269">
        <f t="shared" si="20"/>
        <v>0</v>
      </c>
      <c r="AN29" s="269">
        <f t="shared" si="20"/>
        <v>0</v>
      </c>
      <c r="AO29" s="269">
        <f t="shared" si="20"/>
        <v>0</v>
      </c>
      <c r="AP29" s="401">
        <f t="shared" si="20"/>
        <v>0</v>
      </c>
      <c r="AQ29" s="411">
        <f t="shared" si="20"/>
        <v>0</v>
      </c>
      <c r="AR29" s="269">
        <f t="shared" si="20"/>
        <v>0</v>
      </c>
      <c r="AS29" s="269">
        <f t="shared" si="20"/>
        <v>0</v>
      </c>
      <c r="AT29" s="269">
        <f t="shared" si="20"/>
        <v>0</v>
      </c>
      <c r="AU29" s="269">
        <f t="shared" si="20"/>
        <v>0</v>
      </c>
      <c r="AV29" s="269">
        <f t="shared" si="20"/>
        <v>0</v>
      </c>
      <c r="AW29" s="441">
        <f t="shared" si="5"/>
        <v>0</v>
      </c>
      <c r="AX29" s="442">
        <f t="shared" si="6"/>
        <v>0</v>
      </c>
      <c r="AY29" s="443">
        <f t="shared" si="3"/>
        <v>0</v>
      </c>
    </row>
    <row r="30" spans="1:51" s="4" customFormat="1" ht="15" customHeight="1" x14ac:dyDescent="0.2">
      <c r="A30" s="150"/>
      <c r="B30" s="459" t="str">
        <f>+B29</f>
        <v>ZK111.K105.Analysis code</v>
      </c>
      <c r="C30" s="273"/>
      <c r="D30" s="273"/>
      <c r="E30" s="249"/>
      <c r="F30" s="370">
        <f t="shared" si="7"/>
        <v>0</v>
      </c>
      <c r="G30" s="249">
        <v>0</v>
      </c>
      <c r="H30" s="572">
        <f t="shared" si="4"/>
        <v>0</v>
      </c>
      <c r="I30" s="231"/>
      <c r="J30" s="370">
        <f t="shared" si="8"/>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5"/>
        <v>0</v>
      </c>
      <c r="AX30" s="442">
        <f t="shared" si="6"/>
        <v>0</v>
      </c>
      <c r="AY30" s="443">
        <f t="shared" si="3"/>
        <v>0</v>
      </c>
    </row>
    <row r="31" spans="1:51" s="4" customFormat="1" ht="15" customHeight="1" thickBot="1" x14ac:dyDescent="0.25">
      <c r="A31" s="169"/>
      <c r="B31" s="461"/>
      <c r="C31" s="274" t="s">
        <v>301</v>
      </c>
      <c r="D31" s="274"/>
      <c r="E31" s="277"/>
      <c r="F31" s="371">
        <f t="shared" si="7"/>
        <v>0</v>
      </c>
      <c r="G31" s="277">
        <v>0</v>
      </c>
      <c r="H31" s="579">
        <f t="shared" si="4"/>
        <v>0</v>
      </c>
      <c r="I31" s="227"/>
      <c r="J31" s="371">
        <f t="shared" si="8"/>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5"/>
        <v>0</v>
      </c>
      <c r="AX31" s="442">
        <f t="shared" si="6"/>
        <v>0</v>
      </c>
      <c r="AY31" s="443">
        <f t="shared" si="3"/>
        <v>0</v>
      </c>
    </row>
    <row r="32" spans="1:51" s="4" customFormat="1" ht="15" hidden="1" customHeight="1" x14ac:dyDescent="0.2">
      <c r="A32" s="557"/>
      <c r="B32" s="576"/>
      <c r="C32" s="450"/>
      <c r="D32" s="450"/>
      <c r="E32" s="431">
        <f t="shared" ref="E32:L32" si="21">SUM(E33:E34)</f>
        <v>0</v>
      </c>
      <c r="F32" s="574">
        <f>SUM(F33:F34)</f>
        <v>0</v>
      </c>
      <c r="G32" s="431">
        <f>SUM(G33:G34)</f>
        <v>0</v>
      </c>
      <c r="H32" s="431">
        <f t="shared" si="21"/>
        <v>0</v>
      </c>
      <c r="I32" s="550">
        <f t="shared" si="21"/>
        <v>0</v>
      </c>
      <c r="J32" s="549">
        <f>SUM(J33:J34)</f>
        <v>0</v>
      </c>
      <c r="K32" s="550">
        <f t="shared" si="21"/>
        <v>0</v>
      </c>
      <c r="L32" s="551">
        <f t="shared" si="21"/>
        <v>0</v>
      </c>
      <c r="M32" s="551"/>
      <c r="N32" s="480">
        <f>SUM(N33:N34)</f>
        <v>0</v>
      </c>
      <c r="O32" s="480">
        <f>SUM(O33:O34)</f>
        <v>0</v>
      </c>
      <c r="P32" s="481">
        <f>SUM(P33:P34)</f>
        <v>0</v>
      </c>
      <c r="Q32" s="482">
        <f>SUM(Q33:Q34)</f>
        <v>0</v>
      </c>
      <c r="R32" s="483">
        <f t="shared" ref="R32:X32" si="22">SUM(R33:R34)</f>
        <v>0</v>
      </c>
      <c r="S32" s="484">
        <f t="shared" si="22"/>
        <v>0</v>
      </c>
      <c r="T32" s="482">
        <f t="shared" si="22"/>
        <v>0</v>
      </c>
      <c r="U32" s="482">
        <f t="shared" si="22"/>
        <v>0</v>
      </c>
      <c r="V32" s="482">
        <f t="shared" si="22"/>
        <v>0</v>
      </c>
      <c r="W32" s="482">
        <f t="shared" si="22"/>
        <v>0</v>
      </c>
      <c r="X32" s="482">
        <f t="shared" si="22"/>
        <v>0</v>
      </c>
      <c r="Y32" s="482">
        <f t="shared" ref="Y32:AV32" si="23">SUM(Y33:Y34)</f>
        <v>0</v>
      </c>
      <c r="Z32" s="482">
        <f t="shared" si="23"/>
        <v>0</v>
      </c>
      <c r="AA32" s="482">
        <f t="shared" si="23"/>
        <v>0</v>
      </c>
      <c r="AB32" s="482">
        <f t="shared" si="23"/>
        <v>0</v>
      </c>
      <c r="AC32" s="482">
        <f t="shared" si="23"/>
        <v>0</v>
      </c>
      <c r="AD32" s="483">
        <f t="shared" si="23"/>
        <v>0</v>
      </c>
      <c r="AE32" s="484">
        <f t="shared" si="23"/>
        <v>0</v>
      </c>
      <c r="AF32" s="482">
        <f t="shared" si="23"/>
        <v>0</v>
      </c>
      <c r="AG32" s="482">
        <f t="shared" si="23"/>
        <v>0</v>
      </c>
      <c r="AH32" s="482">
        <f t="shared" si="23"/>
        <v>0</v>
      </c>
      <c r="AI32" s="482">
        <f t="shared" si="23"/>
        <v>0</v>
      </c>
      <c r="AJ32" s="482">
        <f t="shared" si="23"/>
        <v>0</v>
      </c>
      <c r="AK32" s="482">
        <f t="shared" si="23"/>
        <v>0</v>
      </c>
      <c r="AL32" s="482">
        <f t="shared" si="23"/>
        <v>0</v>
      </c>
      <c r="AM32" s="482">
        <f t="shared" si="23"/>
        <v>0</v>
      </c>
      <c r="AN32" s="482">
        <f t="shared" si="23"/>
        <v>0</v>
      </c>
      <c r="AO32" s="482">
        <f t="shared" si="23"/>
        <v>0</v>
      </c>
      <c r="AP32" s="483">
        <f t="shared" si="23"/>
        <v>0</v>
      </c>
      <c r="AQ32" s="484">
        <f t="shared" si="23"/>
        <v>0</v>
      </c>
      <c r="AR32" s="482">
        <f t="shared" si="23"/>
        <v>0</v>
      </c>
      <c r="AS32" s="482">
        <f t="shared" si="23"/>
        <v>0</v>
      </c>
      <c r="AT32" s="482">
        <f t="shared" si="23"/>
        <v>0</v>
      </c>
      <c r="AU32" s="482">
        <f t="shared" si="23"/>
        <v>0</v>
      </c>
      <c r="AV32" s="482">
        <f t="shared" si="23"/>
        <v>0</v>
      </c>
      <c r="AW32" s="441">
        <f t="shared" si="5"/>
        <v>0</v>
      </c>
      <c r="AX32" s="442">
        <f t="shared" si="6"/>
        <v>0</v>
      </c>
      <c r="AY32" s="443">
        <f t="shared" si="3"/>
        <v>0</v>
      </c>
    </row>
    <row r="33" spans="1:51" s="4" customFormat="1" ht="15" hidden="1" customHeight="1" x14ac:dyDescent="0.2">
      <c r="A33" s="151"/>
      <c r="B33" s="463"/>
      <c r="C33" s="273"/>
      <c r="D33" s="273"/>
      <c r="E33" s="249"/>
      <c r="F33" s="552">
        <f t="shared" si="7"/>
        <v>0</v>
      </c>
      <c r="G33" s="249">
        <v>0</v>
      </c>
      <c r="H33" s="220">
        <f t="shared" si="4"/>
        <v>0</v>
      </c>
      <c r="I33" s="231"/>
      <c r="J33" s="552">
        <f t="shared" si="8"/>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5"/>
        <v>0</v>
      </c>
      <c r="AX33" s="442">
        <f t="shared" si="6"/>
        <v>0</v>
      </c>
      <c r="AY33" s="443">
        <f t="shared" si="3"/>
        <v>0</v>
      </c>
    </row>
    <row r="34" spans="1:51" s="4" customFormat="1" ht="15" hidden="1" customHeight="1" thickBot="1" x14ac:dyDescent="0.25">
      <c r="A34" s="169"/>
      <c r="B34" s="461"/>
      <c r="C34" s="274"/>
      <c r="D34" s="274"/>
      <c r="E34" s="277"/>
      <c r="F34" s="552">
        <f t="shared" si="7"/>
        <v>0</v>
      </c>
      <c r="G34" s="277">
        <v>0</v>
      </c>
      <c r="H34" s="226">
        <f t="shared" si="4"/>
        <v>0</v>
      </c>
      <c r="I34" s="227"/>
      <c r="J34" s="552">
        <f t="shared" si="8"/>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5"/>
        <v>0</v>
      </c>
      <c r="AX34" s="442">
        <f t="shared" si="6"/>
        <v>0</v>
      </c>
      <c r="AY34" s="443">
        <f t="shared" si="3"/>
        <v>0</v>
      </c>
    </row>
    <row r="35" spans="1:51" s="4" customFormat="1" ht="15" hidden="1" customHeight="1" x14ac:dyDescent="0.2">
      <c r="A35" s="557"/>
      <c r="B35" s="576"/>
      <c r="C35" s="450"/>
      <c r="D35" s="450"/>
      <c r="E35" s="431">
        <f t="shared" ref="E35:L35" si="24">SUM(E36:E37)</f>
        <v>0</v>
      </c>
      <c r="F35" s="574">
        <f t="shared" si="24"/>
        <v>0</v>
      </c>
      <c r="G35" s="431">
        <f t="shared" si="24"/>
        <v>0</v>
      </c>
      <c r="H35" s="431">
        <f t="shared" si="24"/>
        <v>0</v>
      </c>
      <c r="I35" s="550">
        <f t="shared" si="24"/>
        <v>0</v>
      </c>
      <c r="J35" s="549">
        <f t="shared" si="24"/>
        <v>0</v>
      </c>
      <c r="K35" s="550">
        <f t="shared" si="24"/>
        <v>0</v>
      </c>
      <c r="L35" s="551">
        <f t="shared" si="24"/>
        <v>0</v>
      </c>
      <c r="M35" s="551"/>
      <c r="N35" s="480">
        <f>SUM(N36:N37)</f>
        <v>0</v>
      </c>
      <c r="O35" s="480">
        <f>SUM(O36:O37)</f>
        <v>0</v>
      </c>
      <c r="P35" s="481">
        <f>SUM(P36:P37)</f>
        <v>0</v>
      </c>
      <c r="Q35" s="482">
        <f>SUM(Q36:Q37)</f>
        <v>0</v>
      </c>
      <c r="R35" s="483">
        <f t="shared" ref="R35:X35" si="25">SUM(R36:R37)</f>
        <v>0</v>
      </c>
      <c r="S35" s="484">
        <f t="shared" si="25"/>
        <v>0</v>
      </c>
      <c r="T35" s="482">
        <f t="shared" si="25"/>
        <v>0</v>
      </c>
      <c r="U35" s="482">
        <f t="shared" si="25"/>
        <v>0</v>
      </c>
      <c r="V35" s="482">
        <f t="shared" si="25"/>
        <v>0</v>
      </c>
      <c r="W35" s="482">
        <f t="shared" si="25"/>
        <v>0</v>
      </c>
      <c r="X35" s="482">
        <f t="shared" si="25"/>
        <v>0</v>
      </c>
      <c r="Y35" s="482">
        <f t="shared" ref="Y35:AV35" si="26">SUM(Y36:Y37)</f>
        <v>0</v>
      </c>
      <c r="Z35" s="482">
        <f t="shared" si="26"/>
        <v>0</v>
      </c>
      <c r="AA35" s="482">
        <f t="shared" si="26"/>
        <v>0</v>
      </c>
      <c r="AB35" s="482">
        <f t="shared" si="26"/>
        <v>0</v>
      </c>
      <c r="AC35" s="482">
        <f t="shared" si="26"/>
        <v>0</v>
      </c>
      <c r="AD35" s="483">
        <f t="shared" si="26"/>
        <v>0</v>
      </c>
      <c r="AE35" s="484">
        <f t="shared" si="26"/>
        <v>0</v>
      </c>
      <c r="AF35" s="482">
        <f t="shared" si="26"/>
        <v>0</v>
      </c>
      <c r="AG35" s="482">
        <f t="shared" si="26"/>
        <v>0</v>
      </c>
      <c r="AH35" s="482">
        <f t="shared" si="26"/>
        <v>0</v>
      </c>
      <c r="AI35" s="482">
        <f t="shared" si="26"/>
        <v>0</v>
      </c>
      <c r="AJ35" s="482">
        <f t="shared" si="26"/>
        <v>0</v>
      </c>
      <c r="AK35" s="482">
        <f t="shared" si="26"/>
        <v>0</v>
      </c>
      <c r="AL35" s="482">
        <f t="shared" si="26"/>
        <v>0</v>
      </c>
      <c r="AM35" s="482">
        <f t="shared" si="26"/>
        <v>0</v>
      </c>
      <c r="AN35" s="482">
        <f t="shared" si="26"/>
        <v>0</v>
      </c>
      <c r="AO35" s="482">
        <f t="shared" si="26"/>
        <v>0</v>
      </c>
      <c r="AP35" s="483">
        <f t="shared" si="26"/>
        <v>0</v>
      </c>
      <c r="AQ35" s="484">
        <f t="shared" si="26"/>
        <v>0</v>
      </c>
      <c r="AR35" s="482">
        <f t="shared" si="26"/>
        <v>0</v>
      </c>
      <c r="AS35" s="482">
        <f t="shared" si="26"/>
        <v>0</v>
      </c>
      <c r="AT35" s="482">
        <f t="shared" si="26"/>
        <v>0</v>
      </c>
      <c r="AU35" s="482">
        <f t="shared" si="26"/>
        <v>0</v>
      </c>
      <c r="AV35" s="482">
        <f t="shared" si="26"/>
        <v>0</v>
      </c>
      <c r="AW35" s="441">
        <f t="shared" si="5"/>
        <v>0</v>
      </c>
      <c r="AX35" s="442">
        <f t="shared" si="6"/>
        <v>0</v>
      </c>
      <c r="AY35" s="443">
        <f t="shared" si="3"/>
        <v>0</v>
      </c>
    </row>
    <row r="36" spans="1:51" s="4" customFormat="1" ht="15" hidden="1" customHeight="1" x14ac:dyDescent="0.2">
      <c r="A36" s="151"/>
      <c r="B36" s="463"/>
      <c r="C36" s="273"/>
      <c r="D36" s="273"/>
      <c r="E36" s="249"/>
      <c r="F36" s="552">
        <f t="shared" si="7"/>
        <v>0</v>
      </c>
      <c r="G36" s="249">
        <v>0</v>
      </c>
      <c r="H36" s="220">
        <f t="shared" si="4"/>
        <v>0</v>
      </c>
      <c r="I36" s="231"/>
      <c r="J36" s="552">
        <f t="shared" si="8"/>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
        <v>0</v>
      </c>
      <c r="AX36" s="442">
        <f t="shared" si="6"/>
        <v>0</v>
      </c>
      <c r="AY36" s="443">
        <f t="shared" si="3"/>
        <v>0</v>
      </c>
    </row>
    <row r="37" spans="1:51" s="4" customFormat="1" ht="15" hidden="1" customHeight="1" thickBot="1" x14ac:dyDescent="0.25">
      <c r="A37" s="169"/>
      <c r="B37" s="461"/>
      <c r="C37" s="274"/>
      <c r="D37" s="274"/>
      <c r="E37" s="277"/>
      <c r="F37" s="552">
        <f t="shared" si="7"/>
        <v>0</v>
      </c>
      <c r="G37" s="277">
        <v>0</v>
      </c>
      <c r="H37" s="226">
        <f t="shared" si="4"/>
        <v>0</v>
      </c>
      <c r="I37" s="227"/>
      <c r="J37" s="552">
        <f t="shared" si="8"/>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5"/>
        <v>0</v>
      </c>
      <c r="AX37" s="442">
        <f t="shared" si="6"/>
        <v>0</v>
      </c>
      <c r="AY37" s="443">
        <f t="shared" si="3"/>
        <v>0</v>
      </c>
    </row>
    <row r="38" spans="1:51" s="4" customFormat="1" ht="15" hidden="1" customHeight="1" x14ac:dyDescent="0.2">
      <c r="A38" s="557"/>
      <c r="B38" s="548" t="s">
        <v>296</v>
      </c>
      <c r="C38" s="450"/>
      <c r="D38" s="450"/>
      <c r="E38" s="431">
        <f t="shared" ref="E38:L38" si="27">SUM(E39:E40)</f>
        <v>0</v>
      </c>
      <c r="F38" s="574">
        <f t="shared" si="27"/>
        <v>0</v>
      </c>
      <c r="G38" s="431">
        <f t="shared" si="27"/>
        <v>0</v>
      </c>
      <c r="H38" s="431">
        <f t="shared" si="27"/>
        <v>0</v>
      </c>
      <c r="I38" s="550">
        <f t="shared" si="27"/>
        <v>0</v>
      </c>
      <c r="J38" s="549">
        <f t="shared" si="27"/>
        <v>0</v>
      </c>
      <c r="K38" s="550">
        <f t="shared" si="27"/>
        <v>0</v>
      </c>
      <c r="L38" s="551">
        <f t="shared" si="27"/>
        <v>0</v>
      </c>
      <c r="M38" s="551"/>
      <c r="N38" s="480">
        <f>SUM(N39:N40)</f>
        <v>0</v>
      </c>
      <c r="O38" s="480">
        <f>SUM(O39:O40)</f>
        <v>0</v>
      </c>
      <c r="P38" s="481">
        <f>SUM(P39:P40)</f>
        <v>0</v>
      </c>
      <c r="Q38" s="482">
        <f>SUM(Q39:Q40)</f>
        <v>0</v>
      </c>
      <c r="R38" s="483">
        <f t="shared" ref="R38:X38" si="28">SUM(R39:R40)</f>
        <v>0</v>
      </c>
      <c r="S38" s="484">
        <f t="shared" si="28"/>
        <v>0</v>
      </c>
      <c r="T38" s="482">
        <f t="shared" si="28"/>
        <v>0</v>
      </c>
      <c r="U38" s="482">
        <f t="shared" si="28"/>
        <v>0</v>
      </c>
      <c r="V38" s="482">
        <f t="shared" si="28"/>
        <v>0</v>
      </c>
      <c r="W38" s="482">
        <f t="shared" si="28"/>
        <v>0</v>
      </c>
      <c r="X38" s="482">
        <f t="shared" si="28"/>
        <v>0</v>
      </c>
      <c r="Y38" s="482">
        <f t="shared" ref="Y38:AV38" si="29">SUM(Y39:Y40)</f>
        <v>0</v>
      </c>
      <c r="Z38" s="482">
        <f t="shared" si="29"/>
        <v>0</v>
      </c>
      <c r="AA38" s="482">
        <f t="shared" si="29"/>
        <v>0</v>
      </c>
      <c r="AB38" s="482">
        <f t="shared" si="29"/>
        <v>0</v>
      </c>
      <c r="AC38" s="482">
        <f t="shared" si="29"/>
        <v>0</v>
      </c>
      <c r="AD38" s="483">
        <f t="shared" si="29"/>
        <v>0</v>
      </c>
      <c r="AE38" s="484">
        <f t="shared" si="29"/>
        <v>0</v>
      </c>
      <c r="AF38" s="482">
        <f t="shared" si="29"/>
        <v>0</v>
      </c>
      <c r="AG38" s="482">
        <f t="shared" si="29"/>
        <v>0</v>
      </c>
      <c r="AH38" s="482">
        <f t="shared" si="29"/>
        <v>0</v>
      </c>
      <c r="AI38" s="482">
        <f t="shared" si="29"/>
        <v>0</v>
      </c>
      <c r="AJ38" s="482">
        <f t="shared" si="29"/>
        <v>0</v>
      </c>
      <c r="AK38" s="482">
        <f t="shared" si="29"/>
        <v>0</v>
      </c>
      <c r="AL38" s="482">
        <f t="shared" si="29"/>
        <v>0</v>
      </c>
      <c r="AM38" s="482">
        <f t="shared" si="29"/>
        <v>0</v>
      </c>
      <c r="AN38" s="482">
        <f t="shared" si="29"/>
        <v>0</v>
      </c>
      <c r="AO38" s="482">
        <f t="shared" si="29"/>
        <v>0</v>
      </c>
      <c r="AP38" s="483">
        <f t="shared" si="29"/>
        <v>0</v>
      </c>
      <c r="AQ38" s="484">
        <f t="shared" si="29"/>
        <v>0</v>
      </c>
      <c r="AR38" s="482">
        <f t="shared" si="29"/>
        <v>0</v>
      </c>
      <c r="AS38" s="482">
        <f t="shared" si="29"/>
        <v>0</v>
      </c>
      <c r="AT38" s="482">
        <f t="shared" si="29"/>
        <v>0</v>
      </c>
      <c r="AU38" s="482">
        <f t="shared" si="29"/>
        <v>0</v>
      </c>
      <c r="AV38" s="482">
        <f t="shared" si="29"/>
        <v>0</v>
      </c>
      <c r="AW38" s="441">
        <f t="shared" si="5"/>
        <v>0</v>
      </c>
      <c r="AX38" s="442">
        <f t="shared" si="6"/>
        <v>0</v>
      </c>
      <c r="AY38" s="443">
        <f t="shared" si="3"/>
        <v>0</v>
      </c>
    </row>
    <row r="39" spans="1:51" s="4" customFormat="1" ht="15" hidden="1" customHeight="1" x14ac:dyDescent="0.2">
      <c r="A39" s="151"/>
      <c r="B39" s="463"/>
      <c r="C39" s="273"/>
      <c r="D39" s="273"/>
      <c r="E39" s="249"/>
      <c r="F39" s="552">
        <f t="shared" si="7"/>
        <v>0</v>
      </c>
      <c r="G39" s="249">
        <v>0</v>
      </c>
      <c r="H39" s="220">
        <f t="shared" si="4"/>
        <v>0</v>
      </c>
      <c r="I39" s="231"/>
      <c r="J39" s="552">
        <f t="shared" si="8"/>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
        <v>0</v>
      </c>
      <c r="AX39" s="442">
        <f t="shared" si="6"/>
        <v>0</v>
      </c>
      <c r="AY39" s="443">
        <f t="shared" si="3"/>
        <v>0</v>
      </c>
    </row>
    <row r="40" spans="1:51" s="4" customFormat="1" ht="15" hidden="1" customHeight="1" thickBot="1" x14ac:dyDescent="0.25">
      <c r="A40" s="169"/>
      <c r="B40" s="461"/>
      <c r="C40" s="274"/>
      <c r="D40" s="274"/>
      <c r="E40" s="277"/>
      <c r="F40" s="552">
        <f t="shared" si="7"/>
        <v>0</v>
      </c>
      <c r="G40" s="277">
        <v>0</v>
      </c>
      <c r="H40" s="226">
        <f t="shared" si="4"/>
        <v>0</v>
      </c>
      <c r="I40" s="227"/>
      <c r="J40" s="552">
        <f t="shared" si="8"/>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5"/>
        <v>0</v>
      </c>
      <c r="AX40" s="442">
        <f t="shared" si="6"/>
        <v>0</v>
      </c>
      <c r="AY40" s="443">
        <f t="shared" si="3"/>
        <v>0</v>
      </c>
    </row>
    <row r="41" spans="1:51" s="4" customFormat="1" ht="15" hidden="1" customHeight="1" x14ac:dyDescent="0.2">
      <c r="A41" s="557"/>
      <c r="B41" s="576"/>
      <c r="C41" s="450"/>
      <c r="D41" s="450"/>
      <c r="E41" s="431">
        <f t="shared" ref="E41:L41" si="30">SUM(E42:E43)</f>
        <v>0</v>
      </c>
      <c r="F41" s="574">
        <f t="shared" si="30"/>
        <v>0</v>
      </c>
      <c r="G41" s="431">
        <f t="shared" si="30"/>
        <v>0</v>
      </c>
      <c r="H41" s="431">
        <f t="shared" si="30"/>
        <v>0</v>
      </c>
      <c r="I41" s="550">
        <f t="shared" si="30"/>
        <v>0</v>
      </c>
      <c r="J41" s="549">
        <f t="shared" si="30"/>
        <v>0</v>
      </c>
      <c r="K41" s="550">
        <f t="shared" si="30"/>
        <v>0</v>
      </c>
      <c r="L41" s="551">
        <f t="shared" si="30"/>
        <v>0</v>
      </c>
      <c r="M41" s="551"/>
      <c r="N41" s="480"/>
      <c r="O41" s="223"/>
      <c r="P41" s="481">
        <f>SUM(P42:P43)</f>
        <v>0</v>
      </c>
      <c r="Q41" s="482">
        <f>SUM(Q42:Q43)</f>
        <v>0</v>
      </c>
      <c r="R41" s="483">
        <f t="shared" ref="R41:X41" si="31">SUM(R42:R43)</f>
        <v>0</v>
      </c>
      <c r="S41" s="484">
        <f t="shared" si="31"/>
        <v>0</v>
      </c>
      <c r="T41" s="482">
        <f t="shared" si="31"/>
        <v>0</v>
      </c>
      <c r="U41" s="482">
        <f t="shared" si="31"/>
        <v>0</v>
      </c>
      <c r="V41" s="482">
        <f t="shared" si="31"/>
        <v>0</v>
      </c>
      <c r="W41" s="482">
        <f t="shared" si="31"/>
        <v>0</v>
      </c>
      <c r="X41" s="482">
        <f t="shared" si="31"/>
        <v>0</v>
      </c>
      <c r="Y41" s="482">
        <f t="shared" ref="Y41:AV41" si="32">SUM(Y42:Y43)</f>
        <v>0</v>
      </c>
      <c r="Z41" s="482">
        <f t="shared" si="32"/>
        <v>0</v>
      </c>
      <c r="AA41" s="482">
        <f t="shared" si="32"/>
        <v>0</v>
      </c>
      <c r="AB41" s="482">
        <f t="shared" si="32"/>
        <v>0</v>
      </c>
      <c r="AC41" s="482">
        <f t="shared" si="32"/>
        <v>0</v>
      </c>
      <c r="AD41" s="483">
        <f t="shared" si="32"/>
        <v>0</v>
      </c>
      <c r="AE41" s="484">
        <f t="shared" si="32"/>
        <v>0</v>
      </c>
      <c r="AF41" s="482">
        <f t="shared" si="32"/>
        <v>0</v>
      </c>
      <c r="AG41" s="482">
        <f t="shared" si="32"/>
        <v>0</v>
      </c>
      <c r="AH41" s="482">
        <f t="shared" si="32"/>
        <v>0</v>
      </c>
      <c r="AI41" s="482">
        <f t="shared" si="32"/>
        <v>0</v>
      </c>
      <c r="AJ41" s="482">
        <f t="shared" si="32"/>
        <v>0</v>
      </c>
      <c r="AK41" s="482">
        <f t="shared" si="32"/>
        <v>0</v>
      </c>
      <c r="AL41" s="482">
        <f t="shared" si="32"/>
        <v>0</v>
      </c>
      <c r="AM41" s="482">
        <f t="shared" si="32"/>
        <v>0</v>
      </c>
      <c r="AN41" s="482">
        <f t="shared" si="32"/>
        <v>0</v>
      </c>
      <c r="AO41" s="482">
        <f t="shared" si="32"/>
        <v>0</v>
      </c>
      <c r="AP41" s="483">
        <f t="shared" si="32"/>
        <v>0</v>
      </c>
      <c r="AQ41" s="484">
        <f t="shared" si="32"/>
        <v>0</v>
      </c>
      <c r="AR41" s="482">
        <f t="shared" si="32"/>
        <v>0</v>
      </c>
      <c r="AS41" s="482">
        <f t="shared" si="32"/>
        <v>0</v>
      </c>
      <c r="AT41" s="482">
        <f t="shared" si="32"/>
        <v>0</v>
      </c>
      <c r="AU41" s="482">
        <f t="shared" si="32"/>
        <v>0</v>
      </c>
      <c r="AV41" s="482">
        <f t="shared" si="32"/>
        <v>0</v>
      </c>
      <c r="AW41" s="441">
        <f t="shared" si="5"/>
        <v>0</v>
      </c>
      <c r="AX41" s="442">
        <f t="shared" si="6"/>
        <v>0</v>
      </c>
      <c r="AY41" s="443">
        <f t="shared" si="3"/>
        <v>0</v>
      </c>
    </row>
    <row r="42" spans="1:51" s="4" customFormat="1" ht="15" hidden="1" customHeight="1" x14ac:dyDescent="0.2">
      <c r="A42" s="151"/>
      <c r="B42" s="463"/>
      <c r="C42" s="273"/>
      <c r="D42" s="273"/>
      <c r="E42" s="249"/>
      <c r="F42" s="552">
        <f t="shared" si="7"/>
        <v>0</v>
      </c>
      <c r="G42" s="249">
        <v>0</v>
      </c>
      <c r="H42" s="220">
        <f t="shared" si="4"/>
        <v>0</v>
      </c>
      <c r="I42" s="231"/>
      <c r="J42" s="552">
        <f t="shared" si="8"/>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5"/>
        <v>0</v>
      </c>
      <c r="AX42" s="442">
        <f t="shared" si="6"/>
        <v>0</v>
      </c>
      <c r="AY42" s="443">
        <f t="shared" si="3"/>
        <v>0</v>
      </c>
    </row>
    <row r="43" spans="1:51" s="4" customFormat="1" ht="15" hidden="1" customHeight="1" thickBot="1" x14ac:dyDescent="0.25">
      <c r="A43" s="169"/>
      <c r="B43" s="461"/>
      <c r="C43" s="274"/>
      <c r="D43" s="274"/>
      <c r="E43" s="277"/>
      <c r="F43" s="552">
        <f t="shared" si="7"/>
        <v>0</v>
      </c>
      <c r="G43" s="277">
        <v>0</v>
      </c>
      <c r="H43" s="226">
        <f t="shared" si="4"/>
        <v>0</v>
      </c>
      <c r="I43" s="227"/>
      <c r="J43" s="552">
        <f t="shared" si="8"/>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5"/>
        <v>0</v>
      </c>
      <c r="AX43" s="442">
        <f t="shared" si="6"/>
        <v>0</v>
      </c>
      <c r="AY43" s="443">
        <f t="shared" si="3"/>
        <v>0</v>
      </c>
    </row>
    <row r="44" spans="1:51" s="4" customFormat="1" ht="15" hidden="1" customHeight="1" thickBot="1" x14ac:dyDescent="0.25">
      <c r="A44" s="557"/>
      <c r="B44" s="459"/>
      <c r="C44" s="450"/>
      <c r="D44" s="450"/>
      <c r="E44" s="431">
        <f t="shared" ref="E44:L44" si="33">SUM(E45:E46)</f>
        <v>0</v>
      </c>
      <c r="F44" s="574">
        <f t="shared" si="33"/>
        <v>0</v>
      </c>
      <c r="G44" s="431">
        <f t="shared" si="33"/>
        <v>0</v>
      </c>
      <c r="H44" s="431">
        <f t="shared" si="33"/>
        <v>0</v>
      </c>
      <c r="I44" s="550">
        <f t="shared" si="33"/>
        <v>0</v>
      </c>
      <c r="J44" s="549">
        <f t="shared" si="33"/>
        <v>0</v>
      </c>
      <c r="K44" s="550">
        <f t="shared" si="33"/>
        <v>0</v>
      </c>
      <c r="L44" s="551">
        <f t="shared" si="33"/>
        <v>0</v>
      </c>
      <c r="M44" s="551"/>
      <c r="N44" s="480">
        <f>SUM(N45:N46)</f>
        <v>0</v>
      </c>
      <c r="O44" s="480">
        <f>SUM(O45:O46)</f>
        <v>0</v>
      </c>
      <c r="P44" s="481">
        <f>SUM(P45:P46)</f>
        <v>0</v>
      </c>
      <c r="Q44" s="482">
        <f>SUM(Q45:Q46)</f>
        <v>0</v>
      </c>
      <c r="R44" s="483">
        <f t="shared" ref="R44:X44" si="34">SUM(R45:R46)</f>
        <v>0</v>
      </c>
      <c r="S44" s="484">
        <f t="shared" si="34"/>
        <v>0</v>
      </c>
      <c r="T44" s="482">
        <f t="shared" si="34"/>
        <v>0</v>
      </c>
      <c r="U44" s="482">
        <f t="shared" si="34"/>
        <v>0</v>
      </c>
      <c r="V44" s="482">
        <f t="shared" si="34"/>
        <v>0</v>
      </c>
      <c r="W44" s="482">
        <f t="shared" si="34"/>
        <v>0</v>
      </c>
      <c r="X44" s="482">
        <f t="shared" si="34"/>
        <v>0</v>
      </c>
      <c r="Y44" s="482">
        <f t="shared" ref="Y44:AV44" si="35">SUM(Y45:Y46)</f>
        <v>0</v>
      </c>
      <c r="Z44" s="482">
        <f t="shared" si="35"/>
        <v>0</v>
      </c>
      <c r="AA44" s="482">
        <f t="shared" si="35"/>
        <v>0</v>
      </c>
      <c r="AB44" s="482">
        <f t="shared" si="35"/>
        <v>0</v>
      </c>
      <c r="AC44" s="482">
        <f t="shared" si="35"/>
        <v>0</v>
      </c>
      <c r="AD44" s="483">
        <f t="shared" si="35"/>
        <v>0</v>
      </c>
      <c r="AE44" s="484">
        <f t="shared" si="35"/>
        <v>0</v>
      </c>
      <c r="AF44" s="482">
        <f t="shared" si="35"/>
        <v>0</v>
      </c>
      <c r="AG44" s="482">
        <f t="shared" si="35"/>
        <v>0</v>
      </c>
      <c r="AH44" s="482">
        <f t="shared" si="35"/>
        <v>0</v>
      </c>
      <c r="AI44" s="482">
        <f t="shared" si="35"/>
        <v>0</v>
      </c>
      <c r="AJ44" s="482">
        <f t="shared" si="35"/>
        <v>0</v>
      </c>
      <c r="AK44" s="482">
        <f t="shared" si="35"/>
        <v>0</v>
      </c>
      <c r="AL44" s="482">
        <f t="shared" si="35"/>
        <v>0</v>
      </c>
      <c r="AM44" s="482">
        <f t="shared" si="35"/>
        <v>0</v>
      </c>
      <c r="AN44" s="482">
        <f t="shared" si="35"/>
        <v>0</v>
      </c>
      <c r="AO44" s="482">
        <f t="shared" si="35"/>
        <v>0</v>
      </c>
      <c r="AP44" s="483">
        <f t="shared" si="35"/>
        <v>0</v>
      </c>
      <c r="AQ44" s="484">
        <f t="shared" si="35"/>
        <v>0</v>
      </c>
      <c r="AR44" s="482">
        <f t="shared" si="35"/>
        <v>0</v>
      </c>
      <c r="AS44" s="482">
        <f t="shared" si="35"/>
        <v>0</v>
      </c>
      <c r="AT44" s="482">
        <f t="shared" si="35"/>
        <v>0</v>
      </c>
      <c r="AU44" s="482">
        <f t="shared" si="35"/>
        <v>0</v>
      </c>
      <c r="AV44" s="482">
        <f t="shared" si="35"/>
        <v>0</v>
      </c>
      <c r="AW44" s="441">
        <f t="shared" si="5"/>
        <v>0</v>
      </c>
      <c r="AX44" s="442">
        <f t="shared" si="6"/>
        <v>0</v>
      </c>
      <c r="AY44" s="443">
        <f t="shared" si="3"/>
        <v>0</v>
      </c>
    </row>
    <row r="45" spans="1:51" s="4" customFormat="1" ht="15" hidden="1" customHeight="1" x14ac:dyDescent="0.2">
      <c r="A45" s="150"/>
      <c r="B45" s="459"/>
      <c r="C45" s="273"/>
      <c r="D45" s="273"/>
      <c r="E45" s="249"/>
      <c r="F45" s="552">
        <f t="shared" si="7"/>
        <v>0</v>
      </c>
      <c r="G45" s="249">
        <v>0</v>
      </c>
      <c r="H45" s="220">
        <f t="shared" si="4"/>
        <v>0</v>
      </c>
      <c r="I45" s="231"/>
      <c r="J45" s="552">
        <f t="shared" si="8"/>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
        <v>0</v>
      </c>
      <c r="AX45" s="442">
        <f t="shared" si="6"/>
        <v>0</v>
      </c>
      <c r="AY45" s="443">
        <f t="shared" si="3"/>
        <v>0</v>
      </c>
    </row>
    <row r="46" spans="1:51" s="4" customFormat="1" ht="15" hidden="1" customHeight="1" thickBot="1" x14ac:dyDescent="0.25">
      <c r="A46" s="169"/>
      <c r="B46" s="461"/>
      <c r="C46" s="274"/>
      <c r="D46" s="274"/>
      <c r="E46" s="277"/>
      <c r="F46" s="552">
        <f t="shared" si="7"/>
        <v>0</v>
      </c>
      <c r="G46" s="277">
        <v>0</v>
      </c>
      <c r="H46" s="226">
        <f t="shared" si="4"/>
        <v>0</v>
      </c>
      <c r="I46" s="227"/>
      <c r="J46" s="552">
        <f t="shared" si="8"/>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5"/>
        <v>0</v>
      </c>
      <c r="AX46" s="442">
        <f t="shared" si="6"/>
        <v>0</v>
      </c>
      <c r="AY46" s="443">
        <f t="shared" si="3"/>
        <v>0</v>
      </c>
    </row>
    <row r="47" spans="1:51" s="4" customFormat="1" ht="15" hidden="1" customHeight="1" x14ac:dyDescent="0.2">
      <c r="A47" s="557"/>
      <c r="B47" s="576"/>
      <c r="C47" s="450"/>
      <c r="D47" s="450"/>
      <c r="E47" s="431">
        <f t="shared" ref="E47:L47" si="36">SUM(E48:E49)</f>
        <v>0</v>
      </c>
      <c r="F47" s="574">
        <f t="shared" si="36"/>
        <v>0</v>
      </c>
      <c r="G47" s="431">
        <f t="shared" si="36"/>
        <v>0</v>
      </c>
      <c r="H47" s="431">
        <f t="shared" si="36"/>
        <v>0</v>
      </c>
      <c r="I47" s="550">
        <f t="shared" si="36"/>
        <v>0</v>
      </c>
      <c r="J47" s="549">
        <f t="shared" si="36"/>
        <v>0</v>
      </c>
      <c r="K47" s="550">
        <f t="shared" si="36"/>
        <v>0</v>
      </c>
      <c r="L47" s="551">
        <f t="shared" si="36"/>
        <v>0</v>
      </c>
      <c r="M47" s="551"/>
      <c r="N47" s="480"/>
      <c r="O47" s="223"/>
      <c r="P47" s="481">
        <f>SUM(P48:P49)</f>
        <v>0</v>
      </c>
      <c r="Q47" s="482">
        <f>SUM(Q48:Q49)</f>
        <v>0</v>
      </c>
      <c r="R47" s="483">
        <f t="shared" ref="R47:X47" si="37">SUM(R48:R49)</f>
        <v>0</v>
      </c>
      <c r="S47" s="484">
        <f t="shared" si="37"/>
        <v>0</v>
      </c>
      <c r="T47" s="482">
        <f t="shared" si="37"/>
        <v>0</v>
      </c>
      <c r="U47" s="482">
        <f t="shared" si="37"/>
        <v>0</v>
      </c>
      <c r="V47" s="482">
        <f t="shared" si="37"/>
        <v>0</v>
      </c>
      <c r="W47" s="482">
        <f t="shared" si="37"/>
        <v>0</v>
      </c>
      <c r="X47" s="482">
        <f t="shared" si="37"/>
        <v>0</v>
      </c>
      <c r="Y47" s="482">
        <f t="shared" ref="Y47:AV47" si="38">SUM(Y48:Y49)</f>
        <v>0</v>
      </c>
      <c r="Z47" s="482">
        <f t="shared" si="38"/>
        <v>0</v>
      </c>
      <c r="AA47" s="482">
        <f t="shared" si="38"/>
        <v>0</v>
      </c>
      <c r="AB47" s="482">
        <f t="shared" si="38"/>
        <v>0</v>
      </c>
      <c r="AC47" s="482">
        <f t="shared" si="38"/>
        <v>0</v>
      </c>
      <c r="AD47" s="483">
        <f t="shared" si="38"/>
        <v>0</v>
      </c>
      <c r="AE47" s="484">
        <f t="shared" si="38"/>
        <v>0</v>
      </c>
      <c r="AF47" s="482">
        <f t="shared" si="38"/>
        <v>0</v>
      </c>
      <c r="AG47" s="482">
        <f t="shared" si="38"/>
        <v>0</v>
      </c>
      <c r="AH47" s="482">
        <f t="shared" si="38"/>
        <v>0</v>
      </c>
      <c r="AI47" s="482">
        <f t="shared" si="38"/>
        <v>0</v>
      </c>
      <c r="AJ47" s="482">
        <f t="shared" si="38"/>
        <v>0</v>
      </c>
      <c r="AK47" s="482">
        <f t="shared" si="38"/>
        <v>0</v>
      </c>
      <c r="AL47" s="482">
        <f t="shared" si="38"/>
        <v>0</v>
      </c>
      <c r="AM47" s="482">
        <f t="shared" si="38"/>
        <v>0</v>
      </c>
      <c r="AN47" s="482">
        <f t="shared" si="38"/>
        <v>0</v>
      </c>
      <c r="AO47" s="482">
        <f t="shared" si="38"/>
        <v>0</v>
      </c>
      <c r="AP47" s="483">
        <f t="shared" si="38"/>
        <v>0</v>
      </c>
      <c r="AQ47" s="484">
        <f t="shared" si="38"/>
        <v>0</v>
      </c>
      <c r="AR47" s="482">
        <f t="shared" si="38"/>
        <v>0</v>
      </c>
      <c r="AS47" s="482">
        <f t="shared" si="38"/>
        <v>0</v>
      </c>
      <c r="AT47" s="482">
        <f t="shared" si="38"/>
        <v>0</v>
      </c>
      <c r="AU47" s="482">
        <f t="shared" si="38"/>
        <v>0</v>
      </c>
      <c r="AV47" s="482">
        <f t="shared" si="38"/>
        <v>0</v>
      </c>
      <c r="AW47" s="441">
        <f t="shared" si="5"/>
        <v>0</v>
      </c>
      <c r="AX47" s="442">
        <f t="shared" si="6"/>
        <v>0</v>
      </c>
      <c r="AY47" s="443">
        <f t="shared" si="3"/>
        <v>0</v>
      </c>
    </row>
    <row r="48" spans="1:51" s="4" customFormat="1" ht="15" hidden="1" customHeight="1" x14ac:dyDescent="0.2">
      <c r="A48" s="150"/>
      <c r="B48" s="459"/>
      <c r="C48" s="273"/>
      <c r="D48" s="273"/>
      <c r="E48" s="249"/>
      <c r="F48" s="552">
        <f t="shared" si="7"/>
        <v>0</v>
      </c>
      <c r="G48" s="249">
        <v>0</v>
      </c>
      <c r="H48" s="220">
        <f t="shared" si="4"/>
        <v>0</v>
      </c>
      <c r="I48" s="231"/>
      <c r="J48" s="552">
        <f t="shared" si="8"/>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
        <v>0</v>
      </c>
      <c r="AX48" s="442">
        <f t="shared" si="6"/>
        <v>0</v>
      </c>
      <c r="AY48" s="443">
        <f t="shared" si="3"/>
        <v>0</v>
      </c>
    </row>
    <row r="49" spans="1:51" s="4" customFormat="1" ht="15" hidden="1" customHeight="1" thickBot="1" x14ac:dyDescent="0.25">
      <c r="A49" s="169"/>
      <c r="B49" s="461"/>
      <c r="C49" s="274"/>
      <c r="D49" s="274"/>
      <c r="E49" s="277"/>
      <c r="F49" s="552">
        <f t="shared" si="7"/>
        <v>0</v>
      </c>
      <c r="G49" s="277">
        <v>0</v>
      </c>
      <c r="H49" s="226">
        <f t="shared" si="4"/>
        <v>0</v>
      </c>
      <c r="I49" s="227"/>
      <c r="J49" s="552">
        <f t="shared" si="8"/>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5"/>
        <v>0</v>
      </c>
      <c r="AX49" s="442">
        <f t="shared" si="6"/>
        <v>0</v>
      </c>
      <c r="AY49" s="443">
        <f t="shared" si="3"/>
        <v>0</v>
      </c>
    </row>
    <row r="50" spans="1:51" s="4" customFormat="1" ht="15" hidden="1" customHeight="1" x14ac:dyDescent="0.2">
      <c r="A50" s="557"/>
      <c r="B50" s="576"/>
      <c r="C50" s="450"/>
      <c r="D50" s="450"/>
      <c r="E50" s="431">
        <f t="shared" ref="E50:L50" si="39">SUM(E51:E52)</f>
        <v>0</v>
      </c>
      <c r="F50" s="574">
        <f t="shared" si="39"/>
        <v>0</v>
      </c>
      <c r="G50" s="431">
        <f t="shared" si="39"/>
        <v>0</v>
      </c>
      <c r="H50" s="431">
        <f t="shared" si="39"/>
        <v>0</v>
      </c>
      <c r="I50" s="550">
        <f t="shared" si="39"/>
        <v>0</v>
      </c>
      <c r="J50" s="549">
        <f t="shared" si="39"/>
        <v>0</v>
      </c>
      <c r="K50" s="550">
        <f t="shared" si="39"/>
        <v>0</v>
      </c>
      <c r="L50" s="551">
        <f t="shared" si="39"/>
        <v>0</v>
      </c>
      <c r="M50" s="551"/>
      <c r="N50" s="480">
        <f>SUM(N51:N52)</f>
        <v>0</v>
      </c>
      <c r="O50" s="480">
        <f>SUM(O51:O52)</f>
        <v>0</v>
      </c>
      <c r="P50" s="481">
        <f>SUM(P51:P52)</f>
        <v>0</v>
      </c>
      <c r="Q50" s="482">
        <f>SUM(Q51:Q52)</f>
        <v>0</v>
      </c>
      <c r="R50" s="483">
        <f t="shared" ref="R50:X50" si="40">SUM(R51:R52)</f>
        <v>0</v>
      </c>
      <c r="S50" s="484">
        <f t="shared" si="40"/>
        <v>0</v>
      </c>
      <c r="T50" s="482">
        <f t="shared" si="40"/>
        <v>0</v>
      </c>
      <c r="U50" s="482">
        <f t="shared" si="40"/>
        <v>0</v>
      </c>
      <c r="V50" s="482">
        <f t="shared" si="40"/>
        <v>0</v>
      </c>
      <c r="W50" s="482">
        <f t="shared" si="40"/>
        <v>0</v>
      </c>
      <c r="X50" s="482">
        <f t="shared" si="40"/>
        <v>0</v>
      </c>
      <c r="Y50" s="482">
        <f t="shared" ref="Y50:AV50" si="41">SUM(Y51:Y52)</f>
        <v>0</v>
      </c>
      <c r="Z50" s="482">
        <f t="shared" si="41"/>
        <v>0</v>
      </c>
      <c r="AA50" s="482">
        <f t="shared" si="41"/>
        <v>0</v>
      </c>
      <c r="AB50" s="482">
        <f t="shared" si="41"/>
        <v>0</v>
      </c>
      <c r="AC50" s="482">
        <f t="shared" si="41"/>
        <v>0</v>
      </c>
      <c r="AD50" s="483">
        <f t="shared" si="41"/>
        <v>0</v>
      </c>
      <c r="AE50" s="484">
        <f t="shared" si="41"/>
        <v>0</v>
      </c>
      <c r="AF50" s="482">
        <f t="shared" si="41"/>
        <v>0</v>
      </c>
      <c r="AG50" s="482">
        <f t="shared" si="41"/>
        <v>0</v>
      </c>
      <c r="AH50" s="482">
        <f t="shared" si="41"/>
        <v>0</v>
      </c>
      <c r="AI50" s="482">
        <f t="shared" si="41"/>
        <v>0</v>
      </c>
      <c r="AJ50" s="482">
        <f t="shared" si="41"/>
        <v>0</v>
      </c>
      <c r="AK50" s="482">
        <f t="shared" si="41"/>
        <v>0</v>
      </c>
      <c r="AL50" s="482">
        <f t="shared" si="41"/>
        <v>0</v>
      </c>
      <c r="AM50" s="482">
        <f t="shared" si="41"/>
        <v>0</v>
      </c>
      <c r="AN50" s="482">
        <f t="shared" si="41"/>
        <v>0</v>
      </c>
      <c r="AO50" s="482">
        <f t="shared" si="41"/>
        <v>0</v>
      </c>
      <c r="AP50" s="483">
        <f t="shared" si="41"/>
        <v>0</v>
      </c>
      <c r="AQ50" s="484">
        <f t="shared" si="41"/>
        <v>0</v>
      </c>
      <c r="AR50" s="482">
        <f t="shared" si="41"/>
        <v>0</v>
      </c>
      <c r="AS50" s="482">
        <f t="shared" si="41"/>
        <v>0</v>
      </c>
      <c r="AT50" s="482">
        <f t="shared" si="41"/>
        <v>0</v>
      </c>
      <c r="AU50" s="482">
        <f t="shared" si="41"/>
        <v>0</v>
      </c>
      <c r="AV50" s="482">
        <f t="shared" si="41"/>
        <v>0</v>
      </c>
      <c r="AW50" s="441">
        <f t="shared" si="5"/>
        <v>0</v>
      </c>
      <c r="AX50" s="442">
        <f t="shared" si="6"/>
        <v>0</v>
      </c>
      <c r="AY50" s="443">
        <f t="shared" ref="AY50:AY57" si="42">+G50-AX50</f>
        <v>0</v>
      </c>
    </row>
    <row r="51" spans="1:51" s="4" customFormat="1" ht="15" hidden="1" customHeight="1" thickBot="1" x14ac:dyDescent="0.25">
      <c r="A51" s="150"/>
      <c r="B51" s="459"/>
      <c r="C51" s="273"/>
      <c r="D51" s="273"/>
      <c r="E51" s="249"/>
      <c r="F51" s="552">
        <f t="shared" si="7"/>
        <v>0</v>
      </c>
      <c r="G51" s="249">
        <v>0</v>
      </c>
      <c r="H51" s="220">
        <f t="shared" si="4"/>
        <v>0</v>
      </c>
      <c r="I51" s="231"/>
      <c r="J51" s="552">
        <f t="shared" si="8"/>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
        <v>0</v>
      </c>
      <c r="AX51" s="442">
        <f t="shared" si="6"/>
        <v>0</v>
      </c>
      <c r="AY51" s="443">
        <f t="shared" si="42"/>
        <v>0</v>
      </c>
    </row>
    <row r="52" spans="1:51" s="4" customFormat="1" ht="15" hidden="1" customHeight="1" thickBot="1" x14ac:dyDescent="0.25">
      <c r="A52" s="170"/>
      <c r="B52" s="460"/>
      <c r="C52" s="274"/>
      <c r="D52" s="274"/>
      <c r="E52" s="277"/>
      <c r="F52" s="552">
        <f t="shared" si="7"/>
        <v>0</v>
      </c>
      <c r="G52" s="277">
        <v>0</v>
      </c>
      <c r="H52" s="226">
        <f t="shared" si="4"/>
        <v>0</v>
      </c>
      <c r="I52" s="227"/>
      <c r="J52" s="552">
        <f t="shared" si="8"/>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43">SUM(P52:AV52)</f>
        <v>0</v>
      </c>
      <c r="AX52" s="442">
        <f t="shared" ref="AX52:AX57" si="44">+AW52+N52</f>
        <v>0</v>
      </c>
      <c r="AY52" s="443">
        <f t="shared" si="42"/>
        <v>0</v>
      </c>
    </row>
    <row r="53" spans="1:51" s="4" customFormat="1" ht="15" hidden="1" customHeight="1" x14ac:dyDescent="0.2">
      <c r="A53" s="558"/>
      <c r="B53" s="577"/>
      <c r="C53" s="578"/>
      <c r="D53" s="453"/>
      <c r="E53" s="431">
        <f t="shared" ref="E53:L53" si="45">SUM(E54:E55)</f>
        <v>0</v>
      </c>
      <c r="F53" s="574">
        <f t="shared" si="45"/>
        <v>0</v>
      </c>
      <c r="G53" s="431">
        <f t="shared" si="45"/>
        <v>0</v>
      </c>
      <c r="H53" s="431">
        <f t="shared" si="45"/>
        <v>0</v>
      </c>
      <c r="I53" s="550">
        <f t="shared" si="45"/>
        <v>0</v>
      </c>
      <c r="J53" s="549">
        <f t="shared" si="45"/>
        <v>0</v>
      </c>
      <c r="K53" s="550">
        <f t="shared" si="45"/>
        <v>0</v>
      </c>
      <c r="L53" s="551">
        <f t="shared" si="45"/>
        <v>0</v>
      </c>
      <c r="M53" s="551"/>
      <c r="N53" s="480">
        <f>SUM(N54:N55)</f>
        <v>0</v>
      </c>
      <c r="O53" s="480">
        <f>SUM(O54:O55)</f>
        <v>0</v>
      </c>
      <c r="P53" s="481">
        <f>SUM(P54:P55)</f>
        <v>0</v>
      </c>
      <c r="Q53" s="482">
        <f>SUM(Q54:Q55)</f>
        <v>0</v>
      </c>
      <c r="R53" s="483">
        <f t="shared" ref="R53:X53" si="46">SUM(R54:R55)</f>
        <v>0</v>
      </c>
      <c r="S53" s="484">
        <f t="shared" si="46"/>
        <v>0</v>
      </c>
      <c r="T53" s="482">
        <f t="shared" si="46"/>
        <v>0</v>
      </c>
      <c r="U53" s="482">
        <f t="shared" si="46"/>
        <v>0</v>
      </c>
      <c r="V53" s="482">
        <f t="shared" si="46"/>
        <v>0</v>
      </c>
      <c r="W53" s="482">
        <f t="shared" si="46"/>
        <v>0</v>
      </c>
      <c r="X53" s="482">
        <f t="shared" si="46"/>
        <v>0</v>
      </c>
      <c r="Y53" s="482">
        <f t="shared" ref="Y53:AV53" si="47">SUM(Y54:Y55)</f>
        <v>0</v>
      </c>
      <c r="Z53" s="482">
        <f t="shared" si="47"/>
        <v>0</v>
      </c>
      <c r="AA53" s="482">
        <f t="shared" si="47"/>
        <v>0</v>
      </c>
      <c r="AB53" s="482">
        <f t="shared" si="47"/>
        <v>0</v>
      </c>
      <c r="AC53" s="482">
        <f t="shared" si="47"/>
        <v>0</v>
      </c>
      <c r="AD53" s="483">
        <f t="shared" si="47"/>
        <v>0</v>
      </c>
      <c r="AE53" s="484">
        <f t="shared" si="47"/>
        <v>0</v>
      </c>
      <c r="AF53" s="482">
        <f t="shared" si="47"/>
        <v>0</v>
      </c>
      <c r="AG53" s="482">
        <f t="shared" si="47"/>
        <v>0</v>
      </c>
      <c r="AH53" s="482">
        <f t="shared" si="47"/>
        <v>0</v>
      </c>
      <c r="AI53" s="482">
        <f t="shared" si="47"/>
        <v>0</v>
      </c>
      <c r="AJ53" s="482">
        <f t="shared" si="47"/>
        <v>0</v>
      </c>
      <c r="AK53" s="482">
        <f t="shared" si="47"/>
        <v>0</v>
      </c>
      <c r="AL53" s="482">
        <f t="shared" si="47"/>
        <v>0</v>
      </c>
      <c r="AM53" s="482">
        <f t="shared" si="47"/>
        <v>0</v>
      </c>
      <c r="AN53" s="482">
        <f t="shared" si="47"/>
        <v>0</v>
      </c>
      <c r="AO53" s="482">
        <f t="shared" si="47"/>
        <v>0</v>
      </c>
      <c r="AP53" s="483">
        <f t="shared" si="47"/>
        <v>0</v>
      </c>
      <c r="AQ53" s="484">
        <f t="shared" si="47"/>
        <v>0</v>
      </c>
      <c r="AR53" s="482">
        <f t="shared" si="47"/>
        <v>0</v>
      </c>
      <c r="AS53" s="482">
        <f t="shared" si="47"/>
        <v>0</v>
      </c>
      <c r="AT53" s="482">
        <f t="shared" si="47"/>
        <v>0</v>
      </c>
      <c r="AU53" s="482">
        <f t="shared" si="47"/>
        <v>0</v>
      </c>
      <c r="AV53" s="482">
        <f t="shared" si="47"/>
        <v>0</v>
      </c>
      <c r="AW53" s="441">
        <f t="shared" si="43"/>
        <v>0</v>
      </c>
      <c r="AX53" s="442">
        <f t="shared" si="44"/>
        <v>0</v>
      </c>
      <c r="AY53" s="443">
        <f t="shared" si="42"/>
        <v>0</v>
      </c>
    </row>
    <row r="54" spans="1:51" s="4" customFormat="1" ht="15" hidden="1" customHeight="1" x14ac:dyDescent="0.2">
      <c r="A54" s="174"/>
      <c r="B54" s="465"/>
      <c r="C54" s="275"/>
      <c r="D54" s="275"/>
      <c r="E54" s="249"/>
      <c r="F54" s="552">
        <f t="shared" si="7"/>
        <v>0</v>
      </c>
      <c r="G54" s="249">
        <v>0</v>
      </c>
      <c r="H54" s="220">
        <f t="shared" si="4"/>
        <v>0</v>
      </c>
      <c r="I54" s="233"/>
      <c r="J54" s="552">
        <f t="shared" si="8"/>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43"/>
        <v>0</v>
      </c>
      <c r="AX54" s="442">
        <f t="shared" si="44"/>
        <v>0</v>
      </c>
      <c r="AY54" s="443">
        <f t="shared" si="42"/>
        <v>0</v>
      </c>
    </row>
    <row r="55" spans="1:51" s="4" customFormat="1" ht="15" hidden="1" customHeight="1" thickBot="1" x14ac:dyDescent="0.25">
      <c r="A55" s="179"/>
      <c r="B55" s="460"/>
      <c r="C55" s="276"/>
      <c r="D55" s="276"/>
      <c r="E55" s="277"/>
      <c r="F55" s="560">
        <f t="shared" si="7"/>
        <v>0</v>
      </c>
      <c r="G55" s="277">
        <v>0</v>
      </c>
      <c r="H55" s="226">
        <f t="shared" si="4"/>
        <v>0</v>
      </c>
      <c r="I55" s="227"/>
      <c r="J55" s="560">
        <f t="shared" si="8"/>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43"/>
        <v>0</v>
      </c>
      <c r="AX55" s="442">
        <f t="shared" si="44"/>
        <v>0</v>
      </c>
      <c r="AY55" s="443">
        <f t="shared" si="4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43"/>
        <v>0</v>
      </c>
      <c r="AX56" s="442">
        <f t="shared" si="44"/>
        <v>0</v>
      </c>
      <c r="AY56" s="443">
        <f t="shared" si="42"/>
        <v>0</v>
      </c>
    </row>
    <row r="57" spans="1:51" s="565" customFormat="1" ht="22.5" customHeight="1" thickBot="1" x14ac:dyDescent="0.3">
      <c r="A57" s="175"/>
      <c r="B57" s="175"/>
      <c r="C57" s="176"/>
      <c r="D57" s="17"/>
      <c r="E57" s="240">
        <f t="shared" ref="E57:L57" si="48">SUM(E8,E20,E23,E26,E29,E32,E35,E38,E41,E44,E47,E50,E53)</f>
        <v>0</v>
      </c>
      <c r="F57" s="328">
        <f t="shared" si="48"/>
        <v>0</v>
      </c>
      <c r="G57" s="240">
        <f t="shared" si="48"/>
        <v>0</v>
      </c>
      <c r="H57" s="240">
        <f t="shared" si="48"/>
        <v>0</v>
      </c>
      <c r="I57" s="241">
        <f t="shared" si="48"/>
        <v>0</v>
      </c>
      <c r="J57" s="328">
        <f>SUM(J8,J20,J23,J26,J29,J32,J35,J38,J41,J44,J47,J50,J53)</f>
        <v>0</v>
      </c>
      <c r="K57" s="241">
        <f t="shared" si="48"/>
        <v>0</v>
      </c>
      <c r="L57" s="241">
        <f t="shared" si="48"/>
        <v>0</v>
      </c>
      <c r="M57" s="241"/>
      <c r="N57" s="240">
        <f t="shared" ref="N57:AC57" si="49">SUM(N8,N20,N23,N26,N29,N32,N35,N38,N41,N44,N47,N50,N53)</f>
        <v>0</v>
      </c>
      <c r="O57" s="240">
        <f>SUM(O8,O20,O23,O26,O29,O32,O35,O38,O41,O44,O47,O50,O53)</f>
        <v>0</v>
      </c>
      <c r="P57" s="240">
        <f t="shared" si="49"/>
        <v>0</v>
      </c>
      <c r="Q57" s="240">
        <f t="shared" si="49"/>
        <v>0</v>
      </c>
      <c r="R57" s="405">
        <f t="shared" si="49"/>
        <v>0</v>
      </c>
      <c r="S57" s="397">
        <f t="shared" si="49"/>
        <v>0</v>
      </c>
      <c r="T57" s="240">
        <f t="shared" si="49"/>
        <v>0</v>
      </c>
      <c r="U57" s="240">
        <f t="shared" si="49"/>
        <v>0</v>
      </c>
      <c r="V57" s="240">
        <f t="shared" si="49"/>
        <v>0</v>
      </c>
      <c r="W57" s="240">
        <f t="shared" si="49"/>
        <v>0</v>
      </c>
      <c r="X57" s="240">
        <f t="shared" si="49"/>
        <v>0</v>
      </c>
      <c r="Y57" s="240">
        <f t="shared" si="49"/>
        <v>0</v>
      </c>
      <c r="Z57" s="240">
        <f t="shared" si="49"/>
        <v>0</v>
      </c>
      <c r="AA57" s="240">
        <f t="shared" si="49"/>
        <v>0</v>
      </c>
      <c r="AB57" s="240">
        <f t="shared" si="49"/>
        <v>0</v>
      </c>
      <c r="AC57" s="240">
        <f t="shared" si="49"/>
        <v>0</v>
      </c>
      <c r="AD57" s="405">
        <f t="shared" ref="AD57:AV57" si="50">SUM(AD8,AD20,AD23,AD26,AD29,AD32,AD35,AD38,AD41,AD44,AD47,AD50,AD53)</f>
        <v>0</v>
      </c>
      <c r="AE57" s="397">
        <f t="shared" si="50"/>
        <v>0</v>
      </c>
      <c r="AF57" s="240">
        <f t="shared" si="50"/>
        <v>0</v>
      </c>
      <c r="AG57" s="240">
        <f t="shared" si="50"/>
        <v>0</v>
      </c>
      <c r="AH57" s="240">
        <f t="shared" si="50"/>
        <v>0</v>
      </c>
      <c r="AI57" s="240">
        <f t="shared" si="50"/>
        <v>0</v>
      </c>
      <c r="AJ57" s="240">
        <f t="shared" si="50"/>
        <v>0</v>
      </c>
      <c r="AK57" s="240">
        <f t="shared" si="50"/>
        <v>0</v>
      </c>
      <c r="AL57" s="240">
        <f t="shared" si="50"/>
        <v>0</v>
      </c>
      <c r="AM57" s="240">
        <f t="shared" si="50"/>
        <v>0</v>
      </c>
      <c r="AN57" s="240">
        <f t="shared" si="50"/>
        <v>0</v>
      </c>
      <c r="AO57" s="240">
        <f t="shared" si="50"/>
        <v>0</v>
      </c>
      <c r="AP57" s="425">
        <f t="shared" si="50"/>
        <v>0</v>
      </c>
      <c r="AQ57" s="397">
        <f t="shared" si="50"/>
        <v>0</v>
      </c>
      <c r="AR57" s="240">
        <f t="shared" si="50"/>
        <v>0</v>
      </c>
      <c r="AS57" s="240">
        <f t="shared" si="50"/>
        <v>0</v>
      </c>
      <c r="AT57" s="240">
        <f t="shared" si="50"/>
        <v>0</v>
      </c>
      <c r="AU57" s="240">
        <f t="shared" si="50"/>
        <v>0</v>
      </c>
      <c r="AV57" s="240">
        <f t="shared" si="50"/>
        <v>0</v>
      </c>
      <c r="AW57" s="240">
        <f t="shared" si="43"/>
        <v>0</v>
      </c>
      <c r="AX57" s="240">
        <f t="shared" si="44"/>
        <v>0</v>
      </c>
      <c r="AY57" s="445">
        <f t="shared" si="42"/>
        <v>0</v>
      </c>
    </row>
    <row r="58" spans="1:51" hidden="1" x14ac:dyDescent="0.25">
      <c r="A58" s="447"/>
      <c r="B58" s="447"/>
      <c r="C58" s="447"/>
      <c r="D58" s="447"/>
      <c r="E58" s="853"/>
      <c r="F58" s="853"/>
      <c r="G58" s="853"/>
      <c r="H58" s="853"/>
      <c r="I58" s="854"/>
      <c r="J58" s="855"/>
      <c r="K58" s="855"/>
      <c r="L58" s="855"/>
      <c r="M58" s="856"/>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51">+N57*0.2</f>
        <v>0</v>
      </c>
      <c r="O61" s="490">
        <f>+O57*0.2</f>
        <v>0</v>
      </c>
      <c r="P61" s="490">
        <f t="shared" si="51"/>
        <v>0</v>
      </c>
      <c r="Q61" s="490">
        <f t="shared" si="51"/>
        <v>0</v>
      </c>
      <c r="R61" s="490">
        <f t="shared" si="51"/>
        <v>0</v>
      </c>
      <c r="S61" s="490">
        <f t="shared" si="51"/>
        <v>0</v>
      </c>
      <c r="T61" s="490">
        <f t="shared" si="51"/>
        <v>0</v>
      </c>
      <c r="U61" s="490">
        <f t="shared" si="51"/>
        <v>0</v>
      </c>
      <c r="V61" s="490">
        <f t="shared" si="51"/>
        <v>0</v>
      </c>
      <c r="W61" s="490">
        <f t="shared" si="51"/>
        <v>0</v>
      </c>
      <c r="X61" s="490">
        <f t="shared" si="51"/>
        <v>0</v>
      </c>
      <c r="Y61" s="490">
        <f t="shared" si="51"/>
        <v>0</v>
      </c>
      <c r="Z61" s="490">
        <f t="shared" si="51"/>
        <v>0</v>
      </c>
      <c r="AA61" s="490">
        <f t="shared" si="51"/>
        <v>0</v>
      </c>
      <c r="AB61" s="490">
        <f t="shared" si="51"/>
        <v>0</v>
      </c>
      <c r="AC61" s="490">
        <f t="shared" si="51"/>
        <v>0</v>
      </c>
      <c r="AD61" s="490">
        <f t="shared" ref="AD61:AV61" si="52">+AD57*0.2</f>
        <v>0</v>
      </c>
      <c r="AE61" s="490">
        <f t="shared" si="52"/>
        <v>0</v>
      </c>
      <c r="AF61" s="490">
        <f t="shared" si="52"/>
        <v>0</v>
      </c>
      <c r="AG61" s="490">
        <f t="shared" si="52"/>
        <v>0</v>
      </c>
      <c r="AH61" s="490">
        <f t="shared" si="52"/>
        <v>0</v>
      </c>
      <c r="AI61" s="490">
        <f t="shared" si="52"/>
        <v>0</v>
      </c>
      <c r="AJ61" s="490">
        <f t="shared" si="52"/>
        <v>0</v>
      </c>
      <c r="AK61" s="490">
        <f t="shared" si="52"/>
        <v>0</v>
      </c>
      <c r="AL61" s="490">
        <f t="shared" si="52"/>
        <v>0</v>
      </c>
      <c r="AM61" s="490">
        <f t="shared" si="52"/>
        <v>0</v>
      </c>
      <c r="AN61" s="490">
        <f t="shared" si="52"/>
        <v>0</v>
      </c>
      <c r="AO61" s="490">
        <f t="shared" si="52"/>
        <v>0</v>
      </c>
      <c r="AP61" s="490">
        <f t="shared" si="52"/>
        <v>0</v>
      </c>
      <c r="AQ61" s="490">
        <f t="shared" si="52"/>
        <v>0</v>
      </c>
      <c r="AR61" s="490">
        <f t="shared" si="52"/>
        <v>0</v>
      </c>
      <c r="AS61" s="490">
        <f t="shared" si="52"/>
        <v>0</v>
      </c>
      <c r="AT61" s="490">
        <f t="shared" si="52"/>
        <v>0</v>
      </c>
      <c r="AU61" s="490">
        <f t="shared" si="52"/>
        <v>0</v>
      </c>
      <c r="AV61" s="490">
        <f t="shared" si="52"/>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53">SUM(N57:N61)</f>
        <v>0</v>
      </c>
      <c r="O62" s="490">
        <f>SUM(O57:O61)</f>
        <v>0</v>
      </c>
      <c r="P62" s="490">
        <f t="shared" si="53"/>
        <v>0</v>
      </c>
      <c r="Q62" s="490">
        <f t="shared" si="53"/>
        <v>0</v>
      </c>
      <c r="R62" s="490">
        <f t="shared" si="53"/>
        <v>0</v>
      </c>
      <c r="S62" s="490">
        <f t="shared" si="53"/>
        <v>0</v>
      </c>
      <c r="T62" s="490">
        <f t="shared" si="53"/>
        <v>0</v>
      </c>
      <c r="U62" s="490">
        <f t="shared" si="53"/>
        <v>0</v>
      </c>
      <c r="V62" s="490">
        <f t="shared" si="53"/>
        <v>0</v>
      </c>
      <c r="W62" s="490">
        <f t="shared" si="53"/>
        <v>0</v>
      </c>
      <c r="X62" s="490">
        <f t="shared" si="53"/>
        <v>0</v>
      </c>
      <c r="Y62" s="490">
        <f t="shared" si="53"/>
        <v>0</v>
      </c>
      <c r="Z62" s="490">
        <f t="shared" si="53"/>
        <v>0</v>
      </c>
      <c r="AA62" s="490">
        <f t="shared" si="53"/>
        <v>0</v>
      </c>
      <c r="AB62" s="490">
        <f t="shared" si="53"/>
        <v>0</v>
      </c>
      <c r="AC62" s="490">
        <f t="shared" si="53"/>
        <v>0</v>
      </c>
      <c r="AD62" s="490">
        <f t="shared" ref="AD62:AV62" si="54">SUM(AD57:AD61)</f>
        <v>0</v>
      </c>
      <c r="AE62" s="490">
        <f t="shared" si="54"/>
        <v>0</v>
      </c>
      <c r="AF62" s="490">
        <f t="shared" si="54"/>
        <v>0</v>
      </c>
      <c r="AG62" s="490">
        <f t="shared" si="54"/>
        <v>0</v>
      </c>
      <c r="AH62" s="490">
        <f t="shared" si="54"/>
        <v>0</v>
      </c>
      <c r="AI62" s="490">
        <f t="shared" si="54"/>
        <v>0</v>
      </c>
      <c r="AJ62" s="490">
        <f t="shared" si="54"/>
        <v>0</v>
      </c>
      <c r="AK62" s="490">
        <f t="shared" si="54"/>
        <v>0</v>
      </c>
      <c r="AL62" s="490">
        <f t="shared" si="54"/>
        <v>0</v>
      </c>
      <c r="AM62" s="490">
        <f t="shared" si="54"/>
        <v>0</v>
      </c>
      <c r="AN62" s="490">
        <f t="shared" si="54"/>
        <v>0</v>
      </c>
      <c r="AO62" s="490">
        <f t="shared" si="54"/>
        <v>0</v>
      </c>
      <c r="AP62" s="490">
        <f t="shared" si="54"/>
        <v>0</v>
      </c>
      <c r="AQ62" s="490">
        <f t="shared" si="54"/>
        <v>0</v>
      </c>
      <c r="AR62" s="490">
        <f t="shared" si="54"/>
        <v>0</v>
      </c>
      <c r="AS62" s="490">
        <f t="shared" si="54"/>
        <v>0</v>
      </c>
      <c r="AT62" s="490">
        <f t="shared" si="54"/>
        <v>0</v>
      </c>
      <c r="AU62" s="490">
        <f t="shared" si="54"/>
        <v>0</v>
      </c>
      <c r="AV62" s="490">
        <f t="shared" si="54"/>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E4500" sqref="E4500"/>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Analysis code</v>
      </c>
      <c r="C1" t="s">
        <v>298</v>
      </c>
      <c r="D1" t="s">
        <v>299</v>
      </c>
      <c r="E1" t="s">
        <v>300</v>
      </c>
      <c r="H1" s="613" t="s">
        <v>5113</v>
      </c>
      <c r="I1" s="613"/>
      <c r="J1" s="613"/>
      <c r="K1" s="613"/>
    </row>
    <row r="2" spans="1:21" ht="15.75" thickBot="1" x14ac:dyDescent="0.3">
      <c r="A2" t="s">
        <v>537</v>
      </c>
      <c r="B2" t="str">
        <f>+A2&amp;"."&amp;$A$1</f>
        <v>ZK100.K101.Analysis code</v>
      </c>
      <c r="C2">
        <f>+IFERROR(VLOOKUP(B2,'[1]Sum table'!$A:$D,4,FALSE),0)</f>
        <v>0</v>
      </c>
      <c r="D2">
        <f>+IFERROR(VLOOKUP(B2,'[1]Sum table'!$A:$E,5,FALSE),0)</f>
        <v>0</v>
      </c>
      <c r="E2">
        <f>+IFERROR(VLOOKUP(B2,'[1]Sum table'!$A:$F,6,FALSE),0)</f>
        <v>0</v>
      </c>
      <c r="H2" s="613" t="s">
        <v>5114</v>
      </c>
      <c r="I2" s="613"/>
      <c r="J2" s="613"/>
      <c r="K2" s="613"/>
      <c r="R2" t="str">
        <f>+LEFT(B2,5)</f>
        <v>ZK100</v>
      </c>
      <c r="S2">
        <f>+C2</f>
        <v>0</v>
      </c>
      <c r="T2">
        <f t="shared" ref="T2:U17" si="0">+D2</f>
        <v>0</v>
      </c>
      <c r="U2">
        <f t="shared" si="0"/>
        <v>0</v>
      </c>
    </row>
    <row r="3" spans="1:21" x14ac:dyDescent="0.25">
      <c r="A3" t="s">
        <v>538</v>
      </c>
      <c r="B3" t="str">
        <f t="shared" ref="B3:B66" si="1">+A3&amp;"."&amp;$A$1</f>
        <v>ZK100.K102.Analysis code</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ZK100.K103.Analysis code</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ZK100.K104.Analysis code</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ZK100.K105.Analysis code</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ZK100.K106.Analysis code</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ZK100.K107.Analysis code</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ZK100.K108.Analysis code</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ZK100.K109.Analysis code</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ZK100.K110.Analysis code</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ZK100.K111.Analysis code</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ZK100.K112.Analysis code</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ZK100.K113.Analysis code</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ZK100.K114.Analysis code</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ZK100.K115.Analysis code</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ZK100.K116.Analysis code</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ZK100.K117.Analysis code</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ZK100.K118.Analysis code</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ZK100.K119.Analysis code</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ZK100.K120.Analysis code</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ZK100.K121.Analysis code</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ZK100.K122.Analysis code</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ZK100.K123.Analysis code</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ZK100.K124.Analysis code</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ZK100.K125.Analysis code</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ZK100.K126.Analysis code</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ZK100.K127.Analysis code</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ZK100.K128.Analysis code</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ZK100.K129.Analysis code</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ZK100.K130.Analysis code</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ZK100.K131.Analysis code</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ZK100.K132.Analysis code</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ZK100.K133.Analysis code</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ZK100.K134.Analysis code</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ZK100.K135.Analysis code</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ZK100.K136.Analysis code</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ZK100.K137.Analysis code</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ZK100.K138.Analysis code</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ZK100.K139.Analysis code</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ZK100.K140.Analysis code</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ZK100.K141.Analysis code</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ZK100.K142.Analysis code</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ZK100.K143.Analysis code</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ZK100.K144.Analysis code</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ZK100.K145.Analysis code</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ZK100.K146.Analysis code</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ZK100.K147.Analysis code</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ZK100.K148.Analysis code</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ZK100.K149.Analysis code</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ZK100.K150.Analysis code</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ZK100.K151.Analysis code</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ZK100.K152.Analysis code</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ZK100.K153.Analysis code</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ZK100.K154.Analysis code</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ZK100.K155.Analysis code</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ZK100.K156.Analysis code</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ZK100.K157.Analysis code</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ZK100.K158.Analysis code</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ZK100.K159.Analysis code</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ZK100.K160.Analysis code</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ZK100.K161.Analysis code</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ZK100.K162.Analysis code</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ZK100.K163.Analysis code</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ZK100.K164.Analysis code</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ZK100.K165.Analysis code</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ZK100.K166.Analysis code</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ZK100.K167.Analysis code</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ZK100.K168.Analysis code</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ZK100.K169.Analysis code</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ZK100.K170.Analysis code</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ZK100.K171.Analysis code</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ZK100.K172.Analysis code</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ZK100.K173.Analysis code</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ZK100.K174.Analysis code</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ZK100.K175.Analysis code</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ZK100.K176.Analysis code</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ZK100.K177.Analysis code</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ZK100.K178.Analysis code</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ZK100.K179.Analysis code</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ZK100.K180.Analysis code</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ZK100.K181.Analysis code</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ZK100.K182.Analysis code</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ZK100.K183.Analysis code</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ZK100.K184.Analysis code</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ZK100.K185.Analysis code</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ZK100.K186.Analysis code</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ZK100.K187.Analysis code</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ZK100.K188.Analysis code</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ZK100.K189.Analysis code</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ZK100.K190.Analysis code</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ZK100.K191.Analysis code</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ZK100.K192.Analysis code</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ZK100.K193.Analysis code</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ZK100.K194.Analysis code</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ZK100.K195.Analysis code</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ZK100.K196.Analysis code</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ZK100.K197.Analysis code</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ZK100.K198.Analysis code</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ZK100.K199.Analysis code</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ZK100.K200.Analysis code</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ZK100.K201.Analysis code</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ZK100.K202.Analysis code</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ZK100.K203.Analysis code</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ZK100.K204.Analysis code</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ZK100.K205.Analysis code</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ZK100.K206.Analysis code</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ZK100.K207.Analysis code</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ZK100.K208.Analysis code</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ZK100.K209.Analysis code</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ZK100.K210.Analysis code</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ZK100.K211.Analysis code</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ZK100.K212.Analysis code</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ZK100.K213.Analysis code</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ZK100.K214.Analysis code</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ZK100.K215.Analysis code</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ZK100.K216.Analysis code</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ZK100.K217.Analysis code</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ZK100.K218.Analysis code</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ZK100.K219.Analysis code</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ZK100.K220.Analysis code</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ZK100.K221.Analysis code</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ZK100.K222.Analysis code</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ZK100.K223.Analysis code</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ZK100.K224.Analysis code</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ZK100.K225.Analysis code</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ZK100.K226.Analysis code</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ZK100.K227.Analysis code</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ZK100.K228.Analysis code</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ZK100.K229.Analysis code</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ZK100.K230.Analysis code</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ZK100.K231.Analysis code</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ZK100.K232.Analysis code</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ZK100.K233.Analysis code</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ZK100.K234.Analysis code</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ZK100.K235.Analysis code</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ZK100.K236.Analysis code</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ZK100.K237.Analysis code</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ZK100.K238.Analysis code</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ZK100.K239.Analysis code</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ZK100.K240.Analysis code</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ZK100.K241.Analysis code</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ZK100.K242.Analysis code</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ZK100.K243.Analysis code</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ZK100.K244.Analysis code</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ZK100.K245.Analysis code</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ZK100.K246.Analysis code</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ZK100.K247.Analysis code</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ZK100.K248.Analysis code</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ZK100.K249.Analysis code</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ZK100.K250.Analysis code</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ZK100.K251.Analysis code</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ZK100.K252.Analysis code</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ZK100.K253.Analysis code</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ZK100.K254.Analysis code</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ZK100.K255.Analysis code</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ZK100.K256.Analysis code</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ZK100.K257.Analysis code</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ZK100.K258.Analysis code</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ZK100.K259.Analysis code</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ZK100.K260.Analysis code</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ZK100.K261.Analysis code</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ZK100.K262.Analysis code</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ZK100.K263.Analysis code</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ZK100.K264.Analysis code</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ZK100.K265.Analysis code</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ZK100.K266.Analysis code</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ZK100.K267.Analysis code</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ZK100.K268.Analysis code</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ZK100.K269.Analysis code</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ZK100.K270.Analysis code</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ZK100.K271.Analysis code</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ZK100.K272.Analysis code</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ZK100.K273.Analysis code</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ZK100.K274.Analysis code</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ZK100.K275.Analysis code</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ZK100.K276.Analysis code</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ZK100.K277.Analysis code</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ZK100.K278.Analysis code</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ZK100.K279.Analysis code</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ZK100.K280.Analysis code</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ZK100.K281.Analysis code</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ZK100.K282.Analysis code</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ZK100.K283.Analysis code</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ZK100.K284.Analysis code</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ZK100.K285.Analysis code</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ZK100.K286.Analysis code</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ZK100.K287.Analysis code</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ZK100.K288.Analysis code</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ZK100.K289.Analysis code</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ZK100.K290.Analysis code</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ZK100.K291.Analysis code</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ZK100.K292.Analysis code</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ZK100.K293.Analysis code</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ZK100.K294.Analysis code</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ZK100.K295.Analysis code</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ZK100.K296.Analysis code</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ZK100.K297.Analysis code</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ZK100.K298.Analysis code</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ZK100.K299.Analysis code</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ZK100.K300.Analysis code</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ZK100.K301.Analysis code</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ZK100.K302.Analysis code</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ZK100.K303.Analysis code</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ZK100.K304.Analysis code</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ZK100.K305.Analysis code</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ZK100.K306.Analysis code</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ZK100.K307.Analysis code</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ZK100.K308.Analysis code</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ZK100.K309.Analysis code</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ZK100.K310.Analysis code</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ZK100.K311.Analysis code</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ZK100.K312.Analysis code</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ZK100.K313.Analysis code</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ZK100.K314.Analysis code</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ZK100.K315.Analysis code</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ZK100.K316.Analysis code</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ZK100.K317.Analysis code</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ZK100.K318.Analysis code</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ZK100.K319.Analysis code</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ZK100.K320.Analysis code</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ZK100.K321.Analysis code</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ZK100.K322.Analysis code</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ZK100.K323.Analysis code</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ZK100.K324.Analysis code</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ZK100.K325.Analysis code</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ZK100.K326.Analysis code</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ZK100.K327.Analysis code</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ZK100.K328.Analysis code</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ZK100.K329.Analysis code</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ZK100.K330.Analysis code</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ZK100.K331.Analysis code</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ZK100.K332.Analysis code</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ZK100.K333.Analysis code</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ZK100.K334.Analysis code</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ZK100.K335.Analysis code</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ZK100.K336.Analysis code</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ZK100.K337.Analysis code</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ZK100.K338.Analysis code</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ZK100.K339.Analysis code</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ZK100.K340.Analysis code</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ZK100.K341.Analysis code</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ZK100.K342.Analysis code</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ZK100.K343.Analysis code</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ZK100.K344.Analysis code</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ZK100.K345.Analysis code</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ZK100.K346.Analysis code</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ZK100.K347.Analysis code</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ZK100.K348.Analysis code</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ZK100.K349.Analysis code</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ZK100.K350.Analysis code</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ZK100.K351.Analysis code</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ZK100.K352.Analysis code</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ZK100.K353.Analysis code</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ZK100.K354.Analysis code</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ZK100.K355.Analysis code</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ZK100.K356.Analysis code</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ZK100.K357.Analysis code</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ZK100.K358.Analysis code</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ZK100.K359.Analysis code</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ZK100.K360.Analysis code</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ZK100.K361.Analysis code</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ZK100.K362.Analysis code</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ZK100.K363.Analysis code</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ZK100.K364.Analysis code</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ZK100.K365.Analysis code</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ZK100.K366.Analysis code</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ZK100.K367.Analysis code</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ZK100.K368.Analysis code</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ZK100.K369.Analysis code</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ZK100.K370.Analysis code</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ZK100.K371.Analysis code</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ZK100.K372.Analysis code</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ZK100.K373.Analysis code</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ZK100.K374.Analysis code</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ZK100.K375.Analysis code</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ZK100.K376.Analysis code</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ZK100.K377.Analysis code</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ZK100.K378.Analysis code</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ZK100.K379.Analysis code</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ZK100.K380.Analysis code</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ZK100.K381.Analysis code</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ZK100.K382.Analysis code</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ZK100.K383.Analysis code</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ZK100.K384.Analysis code</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ZK100.K385.Analysis code</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ZK100.K386.Analysis code</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ZK100.K387.Analysis code</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ZK100.K388.Analysis code</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ZK100.K389.Analysis code</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ZK100.K390.Analysis code</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ZK100.K391.Analysis code</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ZK100.K392.Analysis code</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ZK100.K393.Analysis code</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ZK100.K394.Analysis code</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ZK100.K395.Analysis code</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ZK100.K396.Analysis code</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ZK100.K397.Analysis code</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ZK100.K398.Analysis code</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ZK100.K399.Analysis code</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ZK101.K100.Analysis code</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ZK101.K101.Analysis code</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ZK101.K102.Analysis code</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ZK101.K103.Analysis code</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ZK101.K104.Analysis code</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ZK101.K105.Analysis code</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ZK101.K106.Analysis code</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ZK101.K107.Analysis code</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ZK101.K108.Analysis code</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ZK101.K109.Analysis code</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ZK101.K110.Analysis code</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ZK101.K111.Analysis code</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ZK101.K112.Analysis code</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ZK101.K113.Analysis code</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ZK101.K114.Analysis code</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ZK101.K115.Analysis code</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ZK101.K116.Analysis code</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ZK101.K117.Analysis code</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ZK101.K118.Analysis code</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ZK101.K119.Analysis code</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ZK101.K120.Analysis code</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ZK101.K121.Analysis code</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ZK101.K122.Analysis code</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ZK101.K123.Analysis code</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ZK101.K124.Analysis code</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ZK101.K125.Analysis code</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ZK101.K126.Analysis code</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ZK101.K127.Analysis code</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ZK101.K128.Analysis code</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ZK101.K129.Analysis code</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ZK101.K130.Analysis code</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ZK101.K131.Analysis code</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ZK101.K132.Analysis code</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ZK101.K133.Analysis code</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ZK101.K134.Analysis code</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ZK101.K135.Analysis code</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ZK101.K136.Analysis code</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ZK101.K137.Analysis code</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ZK101.K138.Analysis code</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ZK101.K139.Analysis code</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ZK101.K140.Analysis code</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ZK101.K141.Analysis code</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ZK101.K142.Analysis code</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ZK101.K143.Analysis code</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ZK101.K144.Analysis code</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ZK101.K145.Analysis code</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ZK101.K146.Analysis code</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ZK101.K147.Analysis code</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ZK101.K148.Analysis code</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ZK101.K149.Analysis code</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ZK101.K150.Analysis code</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ZK101.K151.Analysis code</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ZK101.K152.Analysis code</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ZK101.K153.Analysis code</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ZK101.K154.Analysis code</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ZK101.K155.Analysis code</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ZK101.K156.Analysis code</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ZK101.K157.Analysis code</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ZK101.K158.Analysis code</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ZK101.K159.Analysis code</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ZK101.K160.Analysis code</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ZK101.K161.Analysis code</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ZK101.K162.Analysis code</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ZK101.K163.Analysis code</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ZK101.K164.Analysis code</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ZK101.K165.Analysis code</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ZK101.K166.Analysis code</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ZK101.K167.Analysis code</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ZK101.K168.Analysis code</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ZK101.K169.Analysis code</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ZK101.K170.Analysis code</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ZK101.K171.Analysis code</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ZK101.K172.Analysis code</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ZK101.K173.Analysis code</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ZK101.K174.Analysis code</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ZK101.K175.Analysis code</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ZK101.K176.Analysis code</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ZK101.K177.Analysis code</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ZK101.K178.Analysis code</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ZK101.K179.Analysis code</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ZK101.K180.Analysis code</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ZK101.K181.Analysis code</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ZK101.K182.Analysis code</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ZK101.K183.Analysis code</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ZK101.K184.Analysis code</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ZK101.K185.Analysis code</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ZK101.K186.Analysis code</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ZK101.K187.Analysis code</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ZK101.K188.Analysis code</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ZK101.K189.Analysis code</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ZK101.K190.Analysis code</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ZK101.K191.Analysis code</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ZK101.K192.Analysis code</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ZK101.K193.Analysis code</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ZK101.K194.Analysis code</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ZK101.K195.Analysis code</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ZK101.K196.Analysis code</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ZK101.K197.Analysis code</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ZK101.K198.Analysis code</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ZK101.K199.Analysis code</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ZK101.K200.Analysis code</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ZK101.K201.Analysis code</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ZK101.K202.Analysis code</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ZK101.K203.Analysis code</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ZK101.K204.Analysis code</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ZK101.K205.Analysis code</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ZK101.K206.Analysis code</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ZK101.K207.Analysis code</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ZK101.K208.Analysis code</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ZK101.K209.Analysis code</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ZK101.K210.Analysis code</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ZK101.K211.Analysis code</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ZK101.K212.Analysis code</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ZK101.K213.Analysis code</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ZK101.K214.Analysis code</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ZK101.K215.Analysis code</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ZK101.K216.Analysis code</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ZK101.K217.Analysis code</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ZK101.K218.Analysis code</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ZK101.K219.Analysis code</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ZK101.K220.Analysis code</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ZK101.K221.Analysis code</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ZK101.K222.Analysis code</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ZK101.K223.Analysis code</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ZK101.K224.Analysis code</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ZK101.K225.Analysis code</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ZK101.K226.Analysis code</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ZK101.K227.Analysis code</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ZK101.K228.Analysis code</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ZK101.K229.Analysis code</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ZK101.K230.Analysis code</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ZK101.K231.Analysis code</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ZK101.K232.Analysis code</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ZK101.K233.Analysis code</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ZK101.K234.Analysis code</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ZK101.K235.Analysis code</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ZK101.K236.Analysis code</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ZK101.K237.Analysis code</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ZK101.K238.Analysis code</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ZK101.K239.Analysis code</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ZK101.K240.Analysis code</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ZK101.K241.Analysis code</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ZK101.K242.Analysis code</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ZK101.K243.Analysis code</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ZK101.K244.Analysis code</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ZK101.K245.Analysis code</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ZK101.K246.Analysis code</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ZK101.K247.Analysis code</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ZK101.K248.Analysis code</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ZK101.K249.Analysis code</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ZK101.K250.Analysis code</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ZK101.K251.Analysis code</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ZK101.K252.Analysis code</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ZK101.K253.Analysis code</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ZK101.K254.Analysis code</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ZK101.K255.Analysis code</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ZK101.K256.Analysis code</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ZK101.K257.Analysis code</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ZK101.K258.Analysis code</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ZK101.K259.Analysis code</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ZK101.K260.Analysis code</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ZK101.K261.Analysis code</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ZK101.K262.Analysis code</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ZK101.K263.Analysis code</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ZK101.K264.Analysis code</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ZK101.K265.Analysis code</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ZK101.K266.Analysis code</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ZK101.K267.Analysis code</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ZK101.K268.Analysis code</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ZK101.K269.Analysis code</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ZK101.K270.Analysis code</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ZK101.K271.Analysis code</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ZK101.K272.Analysis code</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ZK101.K273.Analysis code</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ZK101.K274.Analysis code</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ZK101.K275.Analysis code</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ZK101.K276.Analysis code</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ZK101.K277.Analysis code</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ZK101.K278.Analysis code</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ZK101.K279.Analysis code</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ZK101.K280.Analysis code</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ZK101.K281.Analysis code</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ZK101.K282.Analysis code</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ZK101.K283.Analysis code</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ZK101.K284.Analysis code</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ZK101.K285.Analysis code</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ZK101.K286.Analysis code</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ZK101.K287.Analysis code</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ZK101.K288.Analysis code</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ZK101.K289.Analysis code</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ZK101.K290.Analysis code</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ZK101.K291.Analysis code</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ZK101.K292.Analysis code</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ZK101.K293.Analysis code</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ZK101.K294.Analysis code</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ZK101.K295.Analysis code</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ZK101.K296.Analysis code</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ZK101.K297.Analysis code</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ZK101.K298.Analysis code</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ZK101.K299.Analysis code</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ZK101.K300.Analysis code</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ZK101.K301.Analysis code</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ZK101.K302.Analysis code</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ZK101.K303.Analysis code</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ZK101.K304.Analysis code</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ZK101.K305.Analysis code</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ZK101.K306.Analysis code</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ZK101.K307.Analysis code</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ZK101.K308.Analysis code</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ZK101.K309.Analysis code</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ZK101.K310.Analysis code</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ZK101.K311.Analysis code</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ZK101.K312.Analysis code</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ZK101.K313.Analysis code</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ZK101.K314.Analysis code</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ZK101.K315.Analysis code</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ZK101.K316.Analysis code</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ZK101.K317.Analysis code</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ZK101.K318.Analysis code</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ZK101.K319.Analysis code</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ZK101.K320.Analysis code</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ZK101.K321.Analysis code</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ZK101.K322.Analysis code</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ZK101.K323.Analysis code</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ZK101.K324.Analysis code</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ZK101.K325.Analysis code</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ZK101.K326.Analysis code</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ZK101.K327.Analysis code</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ZK101.K328.Analysis code</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ZK101.K329.Analysis code</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ZK101.K330.Analysis code</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ZK101.K331.Analysis code</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ZK101.K332.Analysis code</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ZK101.K333.Analysis code</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ZK101.K334.Analysis code</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ZK101.K335.Analysis code</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ZK101.K336.Analysis code</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ZK101.K337.Analysis code</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ZK101.K338.Analysis code</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ZK101.K339.Analysis code</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ZK101.K340.Analysis code</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ZK101.K341.Analysis code</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ZK101.K342.Analysis code</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ZK101.K343.Analysis code</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ZK101.K344.Analysis code</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ZK101.K345.Analysis code</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ZK101.K346.Analysis code</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ZK101.K347.Analysis code</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ZK101.K348.Analysis code</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ZK101.K349.Analysis code</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ZK101.K350.Analysis code</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ZK101.K351.Analysis code</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ZK101.K352.Analysis code</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ZK101.K353.Analysis code</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ZK101.K354.Analysis code</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ZK101.K355.Analysis code</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ZK101.K356.Analysis code</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ZK101.K357.Analysis code</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ZK101.K358.Analysis code</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ZK101.K359.Analysis code</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ZK101.K360.Analysis code</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ZK101.K361.Analysis code</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ZK101.K362.Analysis code</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ZK101.K363.Analysis code</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ZK101.K364.Analysis code</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ZK101.K365.Analysis code</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ZK101.K366.Analysis code</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ZK101.K367.Analysis code</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ZK101.K368.Analysis code</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ZK101.K369.Analysis code</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ZK101.K370.Analysis code</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ZK101.K371.Analysis code</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ZK101.K372.Analysis code</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ZK101.K373.Analysis code</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ZK101.K374.Analysis code</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ZK101.K375.Analysis code</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ZK101.K376.Analysis code</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ZK101.K377.Analysis code</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ZK101.K378.Analysis code</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ZK101.K379.Analysis code</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ZK101.K380.Analysis code</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ZK101.K381.Analysis code</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ZK101.K382.Analysis code</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ZK101.K383.Analysis code</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ZK101.K384.Analysis code</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ZK101.K385.Analysis code</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ZK101.K386.Analysis code</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ZK101.K387.Analysis code</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ZK101.K388.Analysis code</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ZK101.K389.Analysis code</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ZK101.K390.Analysis code</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ZK101.K391.Analysis code</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ZK101.K392.Analysis code</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ZK101.K393.Analysis code</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ZK101.K394.Analysis code</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ZK101.K395.Analysis code</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ZK101.K396.Analysis code</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ZK101.K397.Analysis code</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ZK101.K398.Analysis code</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ZK101.K399.Analysis code</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ZK102.K100.Analysis code</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ZK102.K101.Analysis code</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ZK102.K102.Analysis code</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ZK102.K103.Analysis code</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ZK102.K104.Analysis code</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ZK102.K105.Analysis code</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ZK102.K106.Analysis code</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ZK102.K107.Analysis code</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ZK102.K108.Analysis code</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ZK102.K109.Analysis code</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ZK102.K110.Analysis code</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ZK102.K111.Analysis code</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ZK102.K112.Analysis code</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ZK102.K113.Analysis code</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ZK102.K114.Analysis code</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ZK102.K115.Analysis code</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ZK102.K116.Analysis code</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ZK102.K117.Analysis code</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ZK102.K118.Analysis code</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ZK102.K119.Analysis code</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ZK102.K120.Analysis code</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ZK102.K121.Analysis code</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ZK102.K122.Analysis code</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ZK102.K123.Analysis code</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ZK102.K124.Analysis code</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ZK102.K125.Analysis code</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ZK102.K126.Analysis code</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ZK102.K127.Analysis code</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ZK102.K128.Analysis code</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ZK102.K129.Analysis code</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ZK102.K130.Analysis code</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ZK102.K131.Analysis code</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ZK102.K132.Analysis code</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ZK102.K133.Analysis code</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ZK102.K134.Analysis code</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ZK102.K135.Analysis code</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ZK102.K136.Analysis code</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ZK102.K137.Analysis code</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ZK102.K138.Analysis code</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ZK102.K139.Analysis code</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ZK102.K140.Analysis code</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ZK102.K141.Analysis code</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ZK102.K142.Analysis code</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ZK102.K143.Analysis code</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ZK102.K144.Analysis code</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ZK102.K145.Analysis code</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ZK102.K146.Analysis code</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ZK102.K147.Analysis code</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ZK102.K148.Analysis code</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ZK102.K149.Analysis code</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ZK102.K150.Analysis code</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ZK102.K151.Analysis code</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ZK102.K152.Analysis code</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ZK102.K153.Analysis code</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ZK102.K154.Analysis code</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ZK102.K155.Analysis code</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ZK102.K156.Analysis code</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ZK102.K157.Analysis code</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ZK102.K158.Analysis code</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ZK102.K159.Analysis code</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ZK102.K160.Analysis code</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ZK102.K161.Analysis code</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ZK102.K162.Analysis code</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ZK102.K163.Analysis code</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ZK102.K164.Analysis code</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ZK102.K165.Analysis code</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ZK102.K166.Analysis code</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ZK102.K167.Analysis code</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ZK102.K168.Analysis code</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ZK102.K169.Analysis code</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ZK102.K170.Analysis code</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ZK102.K171.Analysis code</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ZK102.K172.Analysis code</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ZK102.K173.Analysis code</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ZK102.K174.Analysis code</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ZK102.K175.Analysis code</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ZK102.K176.Analysis code</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ZK102.K177.Analysis code</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ZK102.K178.Analysis code</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ZK102.K179.Analysis code</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ZK102.K180.Analysis code</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ZK102.K181.Analysis code</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ZK102.K182.Analysis code</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ZK102.K183.Analysis code</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ZK102.K184.Analysis code</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ZK102.K185.Analysis code</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ZK102.K186.Analysis code</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ZK102.K187.Analysis code</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ZK102.K188.Analysis code</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ZK102.K189.Analysis code</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ZK102.K190.Analysis code</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ZK102.K191.Analysis code</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ZK102.K192.Analysis code</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ZK102.K193.Analysis code</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ZK102.K194.Analysis code</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ZK102.K195.Analysis code</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ZK102.K196.Analysis code</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ZK102.K197.Analysis code</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ZK102.K198.Analysis code</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ZK102.K199.Analysis code</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ZK102.K200.Analysis code</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ZK102.K201.Analysis code</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ZK102.K202.Analysis code</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ZK102.K203.Analysis code</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ZK102.K204.Analysis code</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ZK102.K205.Analysis code</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ZK102.K206.Analysis code</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ZK102.K207.Analysis code</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ZK102.K208.Analysis code</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ZK102.K209.Analysis code</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ZK102.K210.Analysis code</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ZK102.K211.Analysis code</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ZK102.K212.Analysis code</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ZK102.K213.Analysis code</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ZK102.K214.Analysis code</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ZK102.K215.Analysis code</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ZK102.K216.Analysis code</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ZK102.K217.Analysis code</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ZK102.K218.Analysis code</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ZK102.K219.Analysis code</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ZK102.K220.Analysis code</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ZK102.K221.Analysis code</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ZK102.K222.Analysis code</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ZK102.K223.Analysis code</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ZK102.K224.Analysis code</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ZK102.K225.Analysis code</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ZK102.K226.Analysis code</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ZK102.K227.Analysis code</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ZK102.K228.Analysis code</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ZK102.K229.Analysis code</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ZK102.K230.Analysis code</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ZK102.K231.Analysis code</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ZK102.K232.Analysis code</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ZK102.K233.Analysis code</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ZK102.K234.Analysis code</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ZK102.K235.Analysis code</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ZK102.K236.Analysis code</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ZK102.K237.Analysis code</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ZK102.K238.Analysis code</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ZK102.K239.Analysis code</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ZK102.K240.Analysis code</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ZK102.K241.Analysis code</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ZK102.K242.Analysis code</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ZK102.K243.Analysis code</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ZK102.K244.Analysis code</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ZK102.K245.Analysis code</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ZK102.K246.Analysis code</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ZK102.K247.Analysis code</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ZK102.K248.Analysis code</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ZK102.K249.Analysis code</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ZK102.K250.Analysis code</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ZK102.K251.Analysis code</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ZK102.K252.Analysis code</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ZK102.K253.Analysis code</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ZK102.K254.Analysis code</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ZK102.K255.Analysis code</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ZK102.K256.Analysis code</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ZK102.K257.Analysis code</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ZK102.K258.Analysis code</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ZK102.K259.Analysis code</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ZK102.K260.Analysis code</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ZK102.K261.Analysis code</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ZK102.K262.Analysis code</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ZK102.K263.Analysis code</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ZK102.K264.Analysis code</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ZK102.K265.Analysis code</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ZK102.K266.Analysis code</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ZK102.K267.Analysis code</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ZK102.K268.Analysis code</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ZK102.K269.Analysis code</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ZK102.K270.Analysis code</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ZK102.K271.Analysis code</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ZK102.K272.Analysis code</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ZK102.K273.Analysis code</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ZK102.K274.Analysis code</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ZK102.K275.Analysis code</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ZK102.K276.Analysis code</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ZK102.K277.Analysis code</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ZK102.K278.Analysis code</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ZK102.K279.Analysis code</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ZK102.K280.Analysis code</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ZK102.K281.Analysis code</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ZK102.K282.Analysis code</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ZK102.K283.Analysis code</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ZK102.K284.Analysis code</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ZK102.K285.Analysis code</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ZK102.K286.Analysis code</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ZK102.K287.Analysis code</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ZK102.K288.Analysis code</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ZK102.K289.Analysis code</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ZK102.K290.Analysis code</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ZK102.K291.Analysis code</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ZK102.K292.Analysis code</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ZK102.K293.Analysis code</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ZK102.K294.Analysis code</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ZK102.K295.Analysis code</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ZK102.K296.Analysis code</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ZK102.K297.Analysis code</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ZK102.K298.Analysis code</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ZK102.K299.Analysis code</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ZK102.K300.Analysis code</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ZK102.K301.Analysis code</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ZK102.K302.Analysis code</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ZK102.K303.Analysis code</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ZK102.K304.Analysis code</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ZK102.K305.Analysis code</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ZK102.K306.Analysis code</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ZK102.K307.Analysis code</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ZK102.K308.Analysis code</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ZK102.K309.Analysis code</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ZK102.K310.Analysis code</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ZK102.K311.Analysis code</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ZK102.K312.Analysis code</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ZK102.K313.Analysis code</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ZK102.K314.Analysis code</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ZK102.K315.Analysis code</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ZK102.K316.Analysis code</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ZK102.K317.Analysis code</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ZK102.K318.Analysis code</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ZK102.K319.Analysis code</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ZK102.K320.Analysis code</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ZK102.K321.Analysis code</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ZK102.K322.Analysis code</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ZK102.K323.Analysis code</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ZK102.K324.Analysis code</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ZK102.K325.Analysis code</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ZK102.K326.Analysis code</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ZK102.K327.Analysis code</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ZK102.K328.Analysis code</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ZK102.K329.Analysis code</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ZK102.K330.Analysis code</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ZK102.K331.Analysis code</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ZK102.K332.Analysis code</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ZK102.K333.Analysis code</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ZK102.K334.Analysis code</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ZK102.K335.Analysis code</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ZK102.K336.Analysis code</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ZK102.K337.Analysis code</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ZK102.K338.Analysis code</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ZK102.K339.Analysis code</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ZK102.K340.Analysis code</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ZK102.K341.Analysis code</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ZK102.K342.Analysis code</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ZK102.K343.Analysis code</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ZK102.K344.Analysis code</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ZK102.K345.Analysis code</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ZK102.K346.Analysis code</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ZK102.K347.Analysis code</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ZK102.K348.Analysis code</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ZK102.K349.Analysis code</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ZK102.K350.Analysis code</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ZK102.K351.Analysis code</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ZK102.K352.Analysis code</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ZK102.K353.Analysis code</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ZK102.K354.Analysis code</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ZK102.K355.Analysis code</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ZK102.K356.Analysis code</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ZK102.K357.Analysis code</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ZK102.K358.Analysis code</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ZK102.K359.Analysis code</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ZK102.K360.Analysis code</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ZK102.K361.Analysis code</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ZK102.K362.Analysis code</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ZK102.K363.Analysis code</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ZK102.K364.Analysis code</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ZK102.K365.Analysis code</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ZK102.K366.Analysis code</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ZK102.K367.Analysis code</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ZK102.K368.Analysis code</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ZK102.K369.Analysis code</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ZK102.K370.Analysis code</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ZK102.K371.Analysis code</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ZK102.K372.Analysis code</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ZK102.K373.Analysis code</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ZK102.K374.Analysis code</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ZK102.K375.Analysis code</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ZK102.K376.Analysis code</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ZK102.K377.Analysis code</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ZK102.K378.Analysis code</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ZK102.K379.Analysis code</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ZK102.K380.Analysis code</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ZK102.K381.Analysis code</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ZK102.K382.Analysis code</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ZK102.K383.Analysis code</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ZK102.K384.Analysis code</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ZK102.K385.Analysis code</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ZK102.K386.Analysis code</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ZK102.K387.Analysis code</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ZK102.K388.Analysis code</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ZK102.K389.Analysis code</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ZK102.K390.Analysis code</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ZK102.K391.Analysis code</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ZK102.K392.Analysis code</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ZK102.K393.Analysis code</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ZK102.K394.Analysis code</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ZK102.K395.Analysis code</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ZK102.K396.Analysis code</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ZK102.K397.Analysis code</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ZK102.K398.Analysis code</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ZK102.K399.Analysis code</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ZK103.K100.Analysis code</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ZK103.K101.Analysis code</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ZK103.K102.Analysis code</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ZK103.K103.Analysis code</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ZK103.K104.Analysis code</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ZK103.K105.Analysis code</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ZK103.K106.Analysis code</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ZK103.K107.Analysis code</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ZK103.K108.Analysis code</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ZK103.K109.Analysis code</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ZK103.K110.Analysis code</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ZK103.K111.Analysis code</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ZK103.K112.Analysis code</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ZK103.K113.Analysis code</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ZK103.K114.Analysis code</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ZK103.K115.Analysis code</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ZK103.K116.Analysis code</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ZK103.K117.Analysis code</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ZK103.K118.Analysis code</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ZK103.K119.Analysis code</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ZK103.K120.Analysis code</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ZK103.K121.Analysis code</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ZK103.K122.Analysis code</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ZK103.K123.Analysis code</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ZK103.K124.Analysis code</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ZK103.K125.Analysis code</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ZK103.K126.Analysis code</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ZK103.K127.Analysis code</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ZK103.K128.Analysis code</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ZK103.K129.Analysis code</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ZK103.K130.Analysis code</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ZK103.K131.Analysis code</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ZK103.K132.Analysis code</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ZK103.K133.Analysis code</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ZK103.K134.Analysis code</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ZK103.K135.Analysis code</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ZK103.K136.Analysis code</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ZK103.K137.Analysis code</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ZK103.K138.Analysis code</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ZK103.K139.Analysis code</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ZK103.K140.Analysis code</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ZK103.K141.Analysis code</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ZK103.K142.Analysis code</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ZK103.K143.Analysis code</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ZK103.K144.Analysis code</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ZK103.K145.Analysis code</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ZK103.K146.Analysis code</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ZK103.K147.Analysis code</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ZK103.K148.Analysis code</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ZK103.K149.Analysis code</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ZK103.K150.Analysis code</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ZK103.K151.Analysis code</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ZK103.K152.Analysis code</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ZK103.K153.Analysis code</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ZK103.K154.Analysis code</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ZK103.K155.Analysis code</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ZK103.K156.Analysis code</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ZK103.K157.Analysis code</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ZK103.K158.Analysis code</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ZK103.K159.Analysis code</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ZK103.K160.Analysis code</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ZK103.K161.Analysis code</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ZK103.K162.Analysis code</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ZK103.K163.Analysis code</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ZK103.K164.Analysis code</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ZK103.K165.Analysis code</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ZK103.K166.Analysis code</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ZK103.K167.Analysis code</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ZK103.K168.Analysis code</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ZK103.K169.Analysis code</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ZK103.K170.Analysis code</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ZK103.K171.Analysis code</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ZK103.K172.Analysis code</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ZK103.K173.Analysis code</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ZK103.K174.Analysis code</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ZK103.K175.Analysis code</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ZK103.K176.Analysis code</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ZK103.K177.Analysis code</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ZK103.K178.Analysis code</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ZK103.K179.Analysis code</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ZK103.K180.Analysis code</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ZK103.K181.Analysis code</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ZK103.K182.Analysis code</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ZK103.K183.Analysis code</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ZK103.K184.Analysis code</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ZK103.K185.Analysis code</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ZK103.K186.Analysis code</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ZK103.K187.Analysis code</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ZK103.K188.Analysis code</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ZK103.K189.Analysis code</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ZK103.K190.Analysis code</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ZK103.K191.Analysis code</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ZK103.K192.Analysis code</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ZK103.K193.Analysis code</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ZK103.K194.Analysis code</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ZK103.K195.Analysis code</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ZK103.K196.Analysis code</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ZK103.K197.Analysis code</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ZK103.K198.Analysis code</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ZK103.K199.Analysis code</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ZK103.K200.Analysis code</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ZK103.K201.Analysis code</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ZK103.K202.Analysis code</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ZK103.K203.Analysis code</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ZK103.K204.Analysis code</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ZK103.K205.Analysis code</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ZK103.K206.Analysis code</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ZK103.K207.Analysis code</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ZK103.K208.Analysis code</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ZK103.K209.Analysis code</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ZK103.K210.Analysis code</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ZK103.K211.Analysis code</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ZK103.K212.Analysis code</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ZK103.K213.Analysis code</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ZK103.K214.Analysis code</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ZK103.K215.Analysis code</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ZK103.K216.Analysis code</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ZK103.K217.Analysis code</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ZK103.K218.Analysis code</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ZK103.K219.Analysis code</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ZK103.K220.Analysis code</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ZK103.K221.Analysis code</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ZK103.K222.Analysis code</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ZK103.K223.Analysis code</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ZK103.K224.Analysis code</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ZK103.K225.Analysis code</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ZK103.K226.Analysis code</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ZK103.K227.Analysis code</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ZK103.K228.Analysis code</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ZK103.K229.Analysis code</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ZK103.K230.Analysis code</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ZK103.K231.Analysis code</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ZK103.K232.Analysis code</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ZK103.K233.Analysis code</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ZK103.K234.Analysis code</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ZK103.K235.Analysis code</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ZK103.K236.Analysis code</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ZK103.K237.Analysis code</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ZK103.K238.Analysis code</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ZK103.K239.Analysis code</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ZK103.K240.Analysis code</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ZK103.K241.Analysis code</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ZK103.K242.Analysis code</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ZK103.K243.Analysis code</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ZK103.K244.Analysis code</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ZK103.K245.Analysis code</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ZK103.K246.Analysis code</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ZK103.K247.Analysis code</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ZK103.K248.Analysis code</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ZK103.K249.Analysis code</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ZK103.K250.Analysis code</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ZK103.K251.Analysis code</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ZK103.K252.Analysis code</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ZK103.K253.Analysis code</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ZK103.K254.Analysis code</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ZK103.K255.Analysis code</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ZK103.K256.Analysis code</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ZK103.K257.Analysis code</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ZK103.K258.Analysis code</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ZK103.K259.Analysis code</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ZK103.K260.Analysis code</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ZK103.K261.Analysis code</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ZK103.K262.Analysis code</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ZK103.K263.Analysis code</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ZK103.K264.Analysis code</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ZK103.K265.Analysis code</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ZK103.K266.Analysis code</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ZK103.K267.Analysis code</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ZK103.K268.Analysis code</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ZK103.K269.Analysis code</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ZK103.K270.Analysis code</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ZK103.K271.Analysis code</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ZK103.K272.Analysis code</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ZK103.K273.Analysis code</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ZK103.K274.Analysis code</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ZK103.K275.Analysis code</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ZK103.K276.Analysis code</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ZK103.K277.Analysis code</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ZK103.K278.Analysis code</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ZK103.K279.Analysis code</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ZK103.K280.Analysis code</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ZK103.K281.Analysis code</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ZK103.K282.Analysis code</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ZK103.K283.Analysis code</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ZK103.K284.Analysis code</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ZK103.K285.Analysis code</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ZK103.K286.Analysis code</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ZK103.K287.Analysis code</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ZK103.K288.Analysis code</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ZK103.K289.Analysis code</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ZK103.K290.Analysis code</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ZK103.K291.Analysis code</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ZK103.K292.Analysis code</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ZK103.K293.Analysis code</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ZK103.K294.Analysis code</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ZK103.K295.Analysis code</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ZK103.K296.Analysis code</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ZK103.K297.Analysis code</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ZK103.K298.Analysis code</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ZK103.K299.Analysis code</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ZK103.K300.Analysis code</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ZK103.K301.Analysis code</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ZK103.K302.Analysis code</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ZK103.K303.Analysis code</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ZK103.K304.Analysis code</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ZK103.K305.Analysis code</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ZK103.K306.Analysis code</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ZK103.K307.Analysis code</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ZK103.K308.Analysis code</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ZK103.K309.Analysis code</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ZK103.K310.Analysis code</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ZK103.K311.Analysis code</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ZK103.K312.Analysis code</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ZK103.K313.Analysis code</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ZK103.K314.Analysis code</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ZK103.K315.Analysis code</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ZK103.K316.Analysis code</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ZK103.K317.Analysis code</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ZK103.K318.Analysis code</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ZK103.K319.Analysis code</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ZK103.K320.Analysis code</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ZK103.K321.Analysis code</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ZK103.K322.Analysis code</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ZK103.K323.Analysis code</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ZK103.K324.Analysis code</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ZK103.K325.Analysis code</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ZK103.K326.Analysis code</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ZK103.K327.Analysis code</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ZK103.K328.Analysis code</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ZK103.K329.Analysis code</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ZK103.K330.Analysis code</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ZK103.K331.Analysis code</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ZK103.K332.Analysis code</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ZK103.K333.Analysis code</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ZK103.K334.Analysis code</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ZK103.K335.Analysis code</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ZK103.K336.Analysis code</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ZK103.K337.Analysis code</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ZK103.K338.Analysis code</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ZK103.K339.Analysis code</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ZK103.K340.Analysis code</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ZK103.K341.Analysis code</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ZK103.K342.Analysis code</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ZK103.K343.Analysis code</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ZK103.K344.Analysis code</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ZK103.K345.Analysis code</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ZK103.K346.Analysis code</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ZK103.K347.Analysis code</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ZK103.K348.Analysis code</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ZK103.K349.Analysis code</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ZK103.K350.Analysis code</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ZK103.K351.Analysis code</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ZK103.K352.Analysis code</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ZK103.K353.Analysis code</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ZK103.K354.Analysis code</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ZK103.K355.Analysis code</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ZK103.K356.Analysis code</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ZK103.K357.Analysis code</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ZK103.K358.Analysis code</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ZK103.K359.Analysis code</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ZK103.K360.Analysis code</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ZK103.K361.Analysis code</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ZK103.K362.Analysis code</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ZK103.K363.Analysis code</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ZK103.K364.Analysis code</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ZK103.K365.Analysis code</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ZK103.K366.Analysis code</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ZK103.K367.Analysis code</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ZK103.K368.Analysis code</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ZK103.K369.Analysis code</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ZK103.K370.Analysis code</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ZK103.K371.Analysis code</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ZK103.K372.Analysis code</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ZK103.K373.Analysis code</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ZK103.K374.Analysis code</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ZK103.K375.Analysis code</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ZK103.K376.Analysis code</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ZK103.K377.Analysis code</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ZK103.K378.Analysis code</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ZK103.K379.Analysis code</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ZK103.K380.Analysis code</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ZK103.K381.Analysis code</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ZK103.K382.Analysis code</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ZK103.K383.Analysis code</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ZK103.K384.Analysis code</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ZK103.K385.Analysis code</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ZK103.K386.Analysis code</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ZK103.K387.Analysis code</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ZK103.K388.Analysis code</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ZK103.K389.Analysis code</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ZK103.K390.Analysis code</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ZK103.K391.Analysis code</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ZK103.K392.Analysis code</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ZK103.K393.Analysis code</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ZK103.K394.Analysis code</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ZK103.K395.Analysis code</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ZK103.K396.Analysis code</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ZK103.K397.Analysis code</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ZK103.K398.Analysis code</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ZK103.K399.Analysis code</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ZK104.K100.Analysis code</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ZK104.K101.Analysis code</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ZK104.K102.Analysis code</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ZK104.K103.Analysis code</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ZK104.K104.Analysis code</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ZK104.K105.Analysis code</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ZK104.K106.Analysis code</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ZK104.K107.Analysis code</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ZK104.K108.Analysis code</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ZK104.K109.Analysis code</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ZK104.K110.Analysis code</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ZK104.K111.Analysis code</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ZK104.K112.Analysis code</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ZK104.K113.Analysis code</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ZK104.K114.Analysis code</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ZK104.K115.Analysis code</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ZK104.K116.Analysis code</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ZK104.K117.Analysis code</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ZK104.K118.Analysis code</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ZK104.K119.Analysis code</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ZK104.K120.Analysis code</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ZK104.K121.Analysis code</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ZK104.K122.Analysis code</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ZK104.K123.Analysis code</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ZK104.K124.Analysis code</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ZK104.K125.Analysis code</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ZK104.K126.Analysis code</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ZK104.K127.Analysis code</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ZK104.K128.Analysis code</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ZK104.K129.Analysis code</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ZK104.K130.Analysis code</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ZK104.K131.Analysis code</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ZK104.K132.Analysis code</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ZK104.K133.Analysis code</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ZK104.K134.Analysis code</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ZK104.K135.Analysis code</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ZK104.K136.Analysis code</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ZK104.K137.Analysis code</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ZK104.K138.Analysis code</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ZK104.K139.Analysis code</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ZK104.K140.Analysis code</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ZK104.K141.Analysis code</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ZK104.K142.Analysis code</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ZK104.K143.Analysis code</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ZK104.K144.Analysis code</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ZK104.K145.Analysis code</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ZK104.K146.Analysis code</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ZK104.K147.Analysis code</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ZK104.K148.Analysis code</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ZK104.K149.Analysis code</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ZK104.K150.Analysis code</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ZK104.K151.Analysis code</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ZK104.K152.Analysis code</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ZK104.K153.Analysis code</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ZK104.K154.Analysis code</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ZK104.K155.Analysis code</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ZK104.K156.Analysis code</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ZK104.K157.Analysis code</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ZK104.K158.Analysis code</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ZK104.K159.Analysis code</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ZK104.K160.Analysis code</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ZK104.K161.Analysis code</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ZK104.K162.Analysis code</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ZK104.K163.Analysis code</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ZK104.K164.Analysis code</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ZK104.K165.Analysis code</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ZK104.K166.Analysis code</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ZK104.K167.Analysis code</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ZK104.K168.Analysis code</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ZK104.K169.Analysis code</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ZK104.K170.Analysis code</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ZK104.K171.Analysis code</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ZK104.K172.Analysis code</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ZK104.K173.Analysis code</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ZK104.K174.Analysis code</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ZK104.K175.Analysis code</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ZK104.K176.Analysis code</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ZK104.K177.Analysis code</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ZK104.K178.Analysis code</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ZK104.K179.Analysis code</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ZK104.K180.Analysis code</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ZK104.K181.Analysis code</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ZK104.K182.Analysis code</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ZK104.K183.Analysis code</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ZK104.K184.Analysis code</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ZK104.K185.Analysis code</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ZK104.K186.Analysis code</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ZK104.K187.Analysis code</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ZK104.K188.Analysis code</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ZK104.K189.Analysis code</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ZK104.K190.Analysis code</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ZK104.K191.Analysis code</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ZK104.K192.Analysis code</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ZK104.K193.Analysis code</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ZK104.K194.Analysis code</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ZK104.K195.Analysis code</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ZK104.K196.Analysis code</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ZK104.K197.Analysis code</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ZK104.K198.Analysis code</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ZK104.K199.Analysis code</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ZK104.K200.Analysis code</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ZK104.K201.Analysis code</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ZK104.K202.Analysis code</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ZK104.K203.Analysis code</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ZK104.K204.Analysis code</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ZK104.K205.Analysis code</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ZK104.K206.Analysis code</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ZK104.K207.Analysis code</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ZK104.K208.Analysis code</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ZK104.K209.Analysis code</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ZK104.K210.Analysis code</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ZK104.K211.Analysis code</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ZK104.K212.Analysis code</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ZK104.K213.Analysis code</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ZK104.K214.Analysis code</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ZK104.K215.Analysis code</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ZK104.K216.Analysis code</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ZK104.K217.Analysis code</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ZK104.K218.Analysis code</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ZK104.K219.Analysis code</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ZK104.K220.Analysis code</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ZK104.K221.Analysis code</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ZK104.K222.Analysis code</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ZK104.K223.Analysis code</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ZK104.K224.Analysis code</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ZK104.K225.Analysis code</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ZK104.K226.Analysis code</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ZK104.K227.Analysis code</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ZK104.K228.Analysis code</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ZK104.K229.Analysis code</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ZK104.K230.Analysis code</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ZK104.K231.Analysis code</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ZK104.K232.Analysis code</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ZK104.K233.Analysis code</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ZK104.K234.Analysis code</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ZK104.K235.Analysis code</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ZK104.K236.Analysis code</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ZK104.K237.Analysis code</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ZK104.K238.Analysis code</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ZK104.K239.Analysis code</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ZK104.K240.Analysis code</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ZK104.K241.Analysis code</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ZK104.K242.Analysis code</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ZK104.K243.Analysis code</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ZK104.K244.Analysis code</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ZK104.K245.Analysis code</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ZK104.K246.Analysis code</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ZK104.K247.Analysis code</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ZK104.K248.Analysis code</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ZK104.K249.Analysis code</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ZK104.K250.Analysis code</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ZK104.K251.Analysis code</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ZK104.K252.Analysis code</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ZK104.K253.Analysis code</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ZK104.K254.Analysis code</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ZK104.K255.Analysis code</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ZK104.K256.Analysis code</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ZK104.K257.Analysis code</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ZK104.K258.Analysis code</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ZK104.K259.Analysis code</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ZK104.K260.Analysis code</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ZK104.K261.Analysis code</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ZK104.K262.Analysis code</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ZK104.K263.Analysis code</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ZK104.K264.Analysis code</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ZK104.K265.Analysis code</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ZK104.K266.Analysis code</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ZK104.K267.Analysis code</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ZK104.K268.Analysis code</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ZK104.K269.Analysis code</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ZK104.K270.Analysis code</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ZK104.K271.Analysis code</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ZK104.K272.Analysis code</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ZK104.K273.Analysis code</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ZK104.K274.Analysis code</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ZK104.K275.Analysis code</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ZK104.K276.Analysis code</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ZK104.K277.Analysis code</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ZK104.K278.Analysis code</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ZK104.K279.Analysis code</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ZK104.K280.Analysis code</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ZK104.K281.Analysis code</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ZK104.K282.Analysis code</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ZK104.K283.Analysis code</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ZK104.K284.Analysis code</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ZK104.K285.Analysis code</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ZK104.K286.Analysis code</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ZK104.K287.Analysis code</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ZK104.K288.Analysis code</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ZK104.K289.Analysis code</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ZK104.K290.Analysis code</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ZK104.K291.Analysis code</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ZK104.K292.Analysis code</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ZK104.K293.Analysis code</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ZK104.K294.Analysis code</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ZK104.K295.Analysis code</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ZK104.K296.Analysis code</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ZK104.K297.Analysis code</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ZK104.K298.Analysis code</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ZK104.K299.Analysis code</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ZK104.K300.Analysis code</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ZK104.K301.Analysis code</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ZK104.K302.Analysis code</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ZK104.K303.Analysis code</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ZK104.K304.Analysis code</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ZK104.K305.Analysis code</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ZK104.K306.Analysis code</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ZK104.K307.Analysis code</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ZK104.K308.Analysis code</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ZK104.K309.Analysis code</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ZK104.K310.Analysis code</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ZK104.K311.Analysis code</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ZK104.K312.Analysis code</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ZK104.K313.Analysis code</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ZK104.K314.Analysis code</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ZK104.K315.Analysis code</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ZK104.K316.Analysis code</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ZK104.K317.Analysis code</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ZK104.K318.Analysis code</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ZK104.K319.Analysis code</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ZK104.K320.Analysis code</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ZK104.K321.Analysis code</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ZK104.K322.Analysis code</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ZK104.K323.Analysis code</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ZK104.K324.Analysis code</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ZK104.K325.Analysis code</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ZK104.K326.Analysis code</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ZK104.K327.Analysis code</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ZK104.K328.Analysis code</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ZK104.K329.Analysis code</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ZK104.K330.Analysis code</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ZK104.K331.Analysis code</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ZK104.K332.Analysis code</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ZK104.K333.Analysis code</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ZK104.K334.Analysis code</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ZK104.K335.Analysis code</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ZK104.K336.Analysis code</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ZK104.K337.Analysis code</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ZK104.K338.Analysis code</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ZK104.K339.Analysis code</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ZK104.K340.Analysis code</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ZK104.K341.Analysis code</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ZK104.K342.Analysis code</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ZK104.K343.Analysis code</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ZK104.K344.Analysis code</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ZK104.K345.Analysis code</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ZK104.K346.Analysis code</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ZK104.K347.Analysis code</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ZK104.K348.Analysis code</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ZK104.K349.Analysis code</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ZK104.K350.Analysis code</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ZK104.K351.Analysis code</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ZK104.K352.Analysis code</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ZK104.K353.Analysis code</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ZK104.K354.Analysis code</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ZK104.K355.Analysis code</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ZK104.K356.Analysis code</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ZK104.K357.Analysis code</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ZK104.K358.Analysis code</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ZK104.K359.Analysis code</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ZK104.K360.Analysis code</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ZK104.K361.Analysis code</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ZK104.K362.Analysis code</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ZK104.K363.Analysis code</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ZK104.K364.Analysis code</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ZK104.K365.Analysis code</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ZK104.K366.Analysis code</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ZK104.K367.Analysis code</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ZK104.K368.Analysis code</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ZK104.K369.Analysis code</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ZK104.K370.Analysis code</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ZK104.K371.Analysis code</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ZK104.K372.Analysis code</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ZK104.K373.Analysis code</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ZK104.K374.Analysis code</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ZK104.K375.Analysis code</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ZK104.K376.Analysis code</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ZK104.K377.Analysis code</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ZK104.K378.Analysis code</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ZK104.K379.Analysis code</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ZK104.K380.Analysis code</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ZK104.K381.Analysis code</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ZK104.K382.Analysis code</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ZK104.K383.Analysis code</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ZK104.K384.Analysis code</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ZK104.K385.Analysis code</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ZK104.K386.Analysis code</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ZK104.K387.Analysis code</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ZK104.K388.Analysis code</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ZK104.K389.Analysis code</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ZK104.K390.Analysis code</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ZK104.K391.Analysis code</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ZK104.K392.Analysis code</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ZK104.K393.Analysis code</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ZK104.K394.Analysis code</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ZK104.K395.Analysis code</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ZK104.K396.Analysis code</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ZK104.K397.Analysis code</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ZK104.K398.Analysis code</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ZK104.K399.Analysis code</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ZK105.K100.Analysis code</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ZK105.K101.Analysis code</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ZK105.K102.Analysis code</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ZK105.K103.Analysis code</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ZK105.K104.Analysis code</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ZK105.K105.Analysis code</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ZK105.K106.Analysis code</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ZK105.K107.Analysis code</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ZK105.K108.Analysis code</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ZK105.K109.Analysis code</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ZK105.K110.Analysis code</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ZK105.K111.Analysis code</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ZK105.K112.Analysis code</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ZK105.K113.Analysis code</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ZK105.K114.Analysis code</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ZK105.K115.Analysis code</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ZK105.K116.Analysis code</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ZK105.K117.Analysis code</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ZK105.K118.Analysis code</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ZK105.K119.Analysis code</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ZK105.K120.Analysis code</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ZK105.K121.Analysis code</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ZK105.K122.Analysis code</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ZK105.K123.Analysis code</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ZK105.K124.Analysis code</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ZK105.K125.Analysis code</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ZK105.K126.Analysis code</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ZK105.K127.Analysis code</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ZK105.K128.Analysis code</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ZK105.K129.Analysis code</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ZK105.K130.Analysis code</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ZK105.K131.Analysis code</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ZK105.K132.Analysis code</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ZK105.K133.Analysis code</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ZK105.K134.Analysis code</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ZK105.K135.Analysis code</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ZK105.K136.Analysis code</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ZK105.K137.Analysis code</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ZK105.K138.Analysis code</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ZK105.K139.Analysis code</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ZK105.K140.Analysis code</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ZK105.K141.Analysis code</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ZK105.K142.Analysis code</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ZK105.K143.Analysis code</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ZK105.K144.Analysis code</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ZK105.K145.Analysis code</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ZK105.K146.Analysis code</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ZK105.K147.Analysis code</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ZK105.K148.Analysis code</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ZK105.K149.Analysis code</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ZK105.K150.Analysis code</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ZK105.K151.Analysis code</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ZK105.K152.Analysis code</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ZK105.K153.Analysis code</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ZK105.K154.Analysis code</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ZK105.K155.Analysis code</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ZK105.K156.Analysis code</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ZK105.K157.Analysis code</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ZK105.K158.Analysis code</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ZK105.K159.Analysis code</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ZK105.K160.Analysis code</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ZK105.K161.Analysis code</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ZK105.K162.Analysis code</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ZK105.K163.Analysis code</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ZK105.K164.Analysis code</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ZK105.K165.Analysis code</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ZK105.K166.Analysis code</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ZK105.K167.Analysis code</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ZK105.K168.Analysis code</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ZK105.K169.Analysis code</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ZK105.K170.Analysis code</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ZK105.K171.Analysis code</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ZK105.K172.Analysis code</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ZK105.K173.Analysis code</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ZK105.K174.Analysis code</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ZK105.K175.Analysis code</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ZK105.K176.Analysis code</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ZK105.K177.Analysis code</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ZK105.K178.Analysis code</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ZK105.K179.Analysis code</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ZK105.K180.Analysis code</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ZK105.K181.Analysis code</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ZK105.K182.Analysis code</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ZK105.K183.Analysis code</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ZK105.K184.Analysis code</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ZK105.K185.Analysis code</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ZK105.K186.Analysis code</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ZK105.K187.Analysis code</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ZK105.K188.Analysis code</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ZK105.K189.Analysis code</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ZK105.K190.Analysis code</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ZK105.K191.Analysis code</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ZK105.K192.Analysis code</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ZK105.K193.Analysis code</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ZK105.K194.Analysis code</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ZK105.K195.Analysis code</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ZK105.K196.Analysis code</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ZK105.K197.Analysis code</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ZK105.K198.Analysis code</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ZK105.K199.Analysis code</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ZK105.K200.Analysis code</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ZK105.K201.Analysis code</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ZK105.K202.Analysis code</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ZK105.K203.Analysis code</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ZK105.K204.Analysis code</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ZK105.K205.Analysis code</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ZK105.K206.Analysis code</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ZK105.K207.Analysis code</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ZK105.K208.Analysis code</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ZK105.K209.Analysis code</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ZK105.K210.Analysis code</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ZK105.K211.Analysis code</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ZK105.K212.Analysis code</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ZK105.K213.Analysis code</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ZK105.K214.Analysis code</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ZK105.K215.Analysis code</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ZK105.K216.Analysis code</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ZK105.K217.Analysis code</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ZK105.K218.Analysis code</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ZK105.K219.Analysis code</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ZK105.K220.Analysis code</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ZK105.K221.Analysis code</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ZK105.K222.Analysis code</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ZK105.K223.Analysis code</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ZK105.K224.Analysis code</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ZK105.K225.Analysis code</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ZK105.K226.Analysis code</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ZK105.K227.Analysis code</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ZK105.K228.Analysis code</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ZK105.K229.Analysis code</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ZK105.K230.Analysis code</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ZK105.K231.Analysis code</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ZK105.K232.Analysis code</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ZK105.K233.Analysis code</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ZK105.K234.Analysis code</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ZK105.K235.Analysis code</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ZK105.K236.Analysis code</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ZK105.K237.Analysis code</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ZK105.K238.Analysis code</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ZK105.K239.Analysis code</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ZK105.K240.Analysis code</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ZK105.K241.Analysis code</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ZK105.K242.Analysis code</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ZK105.K243.Analysis code</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ZK105.K244.Analysis code</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ZK105.K245.Analysis code</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ZK105.K246.Analysis code</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ZK105.K247.Analysis code</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ZK105.K248.Analysis code</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ZK105.K249.Analysis code</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ZK105.K250.Analysis code</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ZK105.K251.Analysis code</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ZK105.K252.Analysis code</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ZK105.K253.Analysis code</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ZK105.K254.Analysis code</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ZK105.K255.Analysis code</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ZK105.K256.Analysis code</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ZK105.K257.Analysis code</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ZK105.K258.Analysis code</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ZK105.K259.Analysis code</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ZK105.K260.Analysis code</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ZK105.K261.Analysis code</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ZK105.K262.Analysis code</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ZK105.K263.Analysis code</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ZK105.K264.Analysis code</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ZK105.K265.Analysis code</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ZK105.K266.Analysis code</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ZK105.K267.Analysis code</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ZK105.K268.Analysis code</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ZK105.K269.Analysis code</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ZK105.K270.Analysis code</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ZK105.K271.Analysis code</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ZK105.K272.Analysis code</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ZK105.K273.Analysis code</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ZK105.K274.Analysis code</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ZK105.K275.Analysis code</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ZK105.K276.Analysis code</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ZK105.K277.Analysis code</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ZK105.K278.Analysis code</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ZK105.K279.Analysis code</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ZK105.K280.Analysis code</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ZK105.K281.Analysis code</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ZK105.K282.Analysis code</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ZK105.K283.Analysis code</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ZK105.K284.Analysis code</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ZK105.K285.Analysis code</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ZK105.K286.Analysis code</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ZK105.K287.Analysis code</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ZK105.K288.Analysis code</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ZK105.K289.Analysis code</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ZK105.K290.Analysis code</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ZK105.K291.Analysis code</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ZK105.K292.Analysis code</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ZK105.K293.Analysis code</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ZK105.K294.Analysis code</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ZK105.K295.Analysis code</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ZK105.K296.Analysis code</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ZK105.K297.Analysis code</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ZK105.K298.Analysis code</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ZK105.K299.Analysis code</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ZK105.K300.Analysis code</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ZK105.K301.Analysis code</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ZK105.K302.Analysis code</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ZK105.K303.Analysis code</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ZK105.K304.Analysis code</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ZK105.K305.Analysis code</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ZK105.K306.Analysis code</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ZK105.K307.Analysis code</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ZK105.K308.Analysis code</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ZK105.K309.Analysis code</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ZK105.K310.Analysis code</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ZK105.K311.Analysis code</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ZK105.K312.Analysis code</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ZK105.K313.Analysis code</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ZK105.K314.Analysis code</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ZK105.K315.Analysis code</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ZK105.K316.Analysis code</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ZK105.K317.Analysis code</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ZK105.K318.Analysis code</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ZK105.K319.Analysis code</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ZK105.K320.Analysis code</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ZK105.K321.Analysis code</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ZK105.K322.Analysis code</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ZK105.K323.Analysis code</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ZK105.K324.Analysis code</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ZK105.K325.Analysis code</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ZK105.K326.Analysis code</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ZK105.K327.Analysis code</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ZK105.K328.Analysis code</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ZK105.K329.Analysis code</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ZK105.K330.Analysis code</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ZK105.K331.Analysis code</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ZK105.K332.Analysis code</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ZK105.K333.Analysis code</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ZK105.K334.Analysis code</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ZK105.K335.Analysis code</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ZK105.K336.Analysis code</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ZK105.K337.Analysis code</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ZK105.K338.Analysis code</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ZK105.K339.Analysis code</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ZK105.K340.Analysis code</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ZK105.K341.Analysis code</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ZK105.K342.Analysis code</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ZK105.K343.Analysis code</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ZK105.K344.Analysis code</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ZK105.K345.Analysis code</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ZK105.K346.Analysis code</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ZK105.K347.Analysis code</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ZK105.K348.Analysis code</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ZK105.K349.Analysis code</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ZK105.K350.Analysis code</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ZK105.K351.Analysis code</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ZK105.K352.Analysis code</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ZK105.K353.Analysis code</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ZK105.K354.Analysis code</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ZK105.K355.Analysis code</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ZK105.K356.Analysis code</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ZK105.K357.Analysis code</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ZK105.K358.Analysis code</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ZK105.K359.Analysis code</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ZK105.K360.Analysis code</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ZK105.K361.Analysis code</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ZK105.K362.Analysis code</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ZK105.K363.Analysis code</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ZK105.K364.Analysis code</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ZK105.K365.Analysis code</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ZK105.K366.Analysis code</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ZK105.K367.Analysis code</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ZK105.K368.Analysis code</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ZK105.K369.Analysis code</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ZK105.K370.Analysis code</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ZK105.K371.Analysis code</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ZK105.K372.Analysis code</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ZK105.K373.Analysis code</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ZK105.K374.Analysis code</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ZK105.K375.Analysis code</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ZK105.K376.Analysis code</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ZK105.K377.Analysis code</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ZK105.K378.Analysis code</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ZK105.K379.Analysis code</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ZK105.K380.Analysis code</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ZK105.K381.Analysis code</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ZK105.K382.Analysis code</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ZK105.K383.Analysis code</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ZK105.K384.Analysis code</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ZK105.K385.Analysis code</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ZK105.K386.Analysis code</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ZK105.K387.Analysis code</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ZK105.K388.Analysis code</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ZK105.K389.Analysis code</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ZK105.K390.Analysis code</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ZK105.K391.Analysis code</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ZK105.K392.Analysis code</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ZK105.K393.Analysis code</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ZK105.K394.Analysis code</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ZK105.K395.Analysis code</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ZK105.K396.Analysis code</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ZK105.K397.Analysis code</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ZK105.K398.Analysis code</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ZK105.K399.Analysis code</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ZK106.K100.Analysis code</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ZK106.K101.Analysis code</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ZK106.K102.Analysis code</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ZK106.K103.Analysis code</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ZK106.K104.Analysis code</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ZK106.K105.Analysis code</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ZK106.K106.Analysis code</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ZK106.K107.Analysis code</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ZK106.K108.Analysis code</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ZK106.K109.Analysis code</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ZK106.K110.Analysis code</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ZK106.K111.Analysis code</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ZK106.K112.Analysis code</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ZK106.K113.Analysis code</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ZK106.K114.Analysis code</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ZK106.K115.Analysis code</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ZK106.K116.Analysis code</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ZK106.K117.Analysis code</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ZK106.K118.Analysis code</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ZK106.K119.Analysis code</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ZK106.K120.Analysis code</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ZK106.K121.Analysis code</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ZK106.K122.Analysis code</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ZK106.K123.Analysis code</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ZK106.K124.Analysis code</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ZK106.K125.Analysis code</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ZK106.K126.Analysis code</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ZK106.K127.Analysis code</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ZK106.K128.Analysis code</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ZK106.K129.Analysis code</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ZK106.K130.Analysis code</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ZK106.K131.Analysis code</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ZK106.K132.Analysis code</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ZK106.K133.Analysis code</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ZK106.K134.Analysis code</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ZK106.K135.Analysis code</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ZK106.K136.Analysis code</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ZK106.K137.Analysis code</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ZK106.K138.Analysis code</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ZK106.K139.Analysis code</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ZK106.K140.Analysis code</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ZK106.K141.Analysis code</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ZK106.K142.Analysis code</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ZK106.K143.Analysis code</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ZK106.K144.Analysis code</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ZK106.K145.Analysis code</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ZK106.K146.Analysis code</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ZK106.K147.Analysis code</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ZK106.K148.Analysis code</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ZK106.K149.Analysis code</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ZK106.K150.Analysis code</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ZK106.K151.Analysis code</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ZK106.K152.Analysis code</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ZK106.K153.Analysis code</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ZK106.K154.Analysis code</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ZK106.K155.Analysis code</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ZK106.K156.Analysis code</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ZK106.K157.Analysis code</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ZK106.K158.Analysis code</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ZK106.K159.Analysis code</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ZK106.K160.Analysis code</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ZK106.K161.Analysis code</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ZK106.K162.Analysis code</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ZK106.K163.Analysis code</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ZK106.K164.Analysis code</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ZK106.K165.Analysis code</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ZK106.K166.Analysis code</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ZK106.K167.Analysis code</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ZK106.K168.Analysis code</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ZK106.K169.Analysis code</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ZK106.K170.Analysis code</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ZK106.K171.Analysis code</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ZK106.K172.Analysis code</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ZK106.K173.Analysis code</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ZK106.K174.Analysis code</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ZK106.K175.Analysis code</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ZK106.K176.Analysis code</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ZK106.K177.Analysis code</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ZK106.K178.Analysis code</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ZK106.K179.Analysis code</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ZK106.K180.Analysis code</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ZK106.K181.Analysis code</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ZK106.K182.Analysis code</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ZK106.K183.Analysis code</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ZK106.K184.Analysis code</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ZK106.K185.Analysis code</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ZK106.K186.Analysis code</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ZK106.K187.Analysis code</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ZK106.K188.Analysis code</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ZK106.K189.Analysis code</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ZK106.K190.Analysis code</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ZK106.K191.Analysis code</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ZK106.K192.Analysis code</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ZK106.K193.Analysis code</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ZK106.K194.Analysis code</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ZK106.K195.Analysis code</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ZK106.K196.Analysis code</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ZK106.K197.Analysis code</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ZK106.K198.Analysis code</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ZK106.K199.Analysis code</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ZK106.K200.Analysis code</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ZK106.K201.Analysis code</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ZK106.K202.Analysis code</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ZK106.K203.Analysis code</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ZK106.K204.Analysis code</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ZK106.K205.Analysis code</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ZK106.K206.Analysis code</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ZK106.K207.Analysis code</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ZK106.K208.Analysis code</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ZK106.K209.Analysis code</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ZK106.K210.Analysis code</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ZK106.K211.Analysis code</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ZK106.K212.Analysis code</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ZK106.K213.Analysis code</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ZK106.K214.Analysis code</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ZK106.K215.Analysis code</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ZK106.K216.Analysis code</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ZK106.K217.Analysis code</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ZK106.K218.Analysis code</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ZK106.K219.Analysis code</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ZK106.K220.Analysis code</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ZK106.K221.Analysis code</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ZK106.K222.Analysis code</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ZK106.K223.Analysis code</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ZK106.K224.Analysis code</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ZK106.K225.Analysis code</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ZK106.K226.Analysis code</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ZK106.K227.Analysis code</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ZK106.K228.Analysis code</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ZK106.K229.Analysis code</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ZK106.K230.Analysis code</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ZK106.K231.Analysis code</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ZK106.K232.Analysis code</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ZK106.K233.Analysis code</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ZK106.K234.Analysis code</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ZK106.K235.Analysis code</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ZK106.K236.Analysis code</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ZK106.K237.Analysis code</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ZK106.K238.Analysis code</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ZK106.K239.Analysis code</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ZK106.K240.Analysis code</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ZK106.K241.Analysis code</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ZK106.K242.Analysis code</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ZK106.K243.Analysis code</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ZK106.K244.Analysis code</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ZK106.K245.Analysis code</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ZK106.K246.Analysis code</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ZK106.K247.Analysis code</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ZK106.K248.Analysis code</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ZK106.K249.Analysis code</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ZK106.K250.Analysis code</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ZK106.K251.Analysis code</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ZK106.K252.Analysis code</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ZK106.K253.Analysis code</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ZK106.K254.Analysis code</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ZK106.K255.Analysis code</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ZK106.K256.Analysis code</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ZK106.K257.Analysis code</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ZK106.K258.Analysis code</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ZK106.K259.Analysis code</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ZK106.K260.Analysis code</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ZK106.K261.Analysis code</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ZK106.K262.Analysis code</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ZK106.K263.Analysis code</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ZK106.K264.Analysis code</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ZK106.K265.Analysis code</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ZK106.K266.Analysis code</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ZK106.K267.Analysis code</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ZK106.K268.Analysis code</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ZK106.K269.Analysis code</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ZK106.K270.Analysis code</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ZK106.K271.Analysis code</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ZK106.K272.Analysis code</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ZK106.K273.Analysis code</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ZK106.K274.Analysis code</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ZK106.K275.Analysis code</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ZK106.K276.Analysis code</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ZK106.K277.Analysis code</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ZK106.K278.Analysis code</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ZK106.K279.Analysis code</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ZK106.K280.Analysis code</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ZK106.K281.Analysis code</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ZK106.K282.Analysis code</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ZK106.K283.Analysis code</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ZK106.K284.Analysis code</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ZK106.K285.Analysis code</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ZK106.K286.Analysis code</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ZK106.K287.Analysis code</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ZK106.K288.Analysis code</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ZK106.K289.Analysis code</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ZK106.K290.Analysis code</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ZK106.K291.Analysis code</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ZK106.K292.Analysis code</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ZK106.K293.Analysis code</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ZK106.K294.Analysis code</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ZK106.K295.Analysis code</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ZK106.K296.Analysis code</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ZK106.K297.Analysis code</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ZK106.K298.Analysis code</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ZK106.K299.Analysis code</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ZK106.K300.Analysis code</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ZK106.K301.Analysis code</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ZK106.K302.Analysis code</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ZK106.K303.Analysis code</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ZK106.K304.Analysis code</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ZK106.K305.Analysis code</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ZK106.K306.Analysis code</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ZK106.K307.Analysis code</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ZK106.K308.Analysis code</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ZK106.K309.Analysis code</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ZK106.K310.Analysis code</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ZK106.K311.Analysis code</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ZK106.K312.Analysis code</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ZK106.K313.Analysis code</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ZK106.K314.Analysis code</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ZK106.K315.Analysis code</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ZK106.K316.Analysis code</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ZK106.K317.Analysis code</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ZK106.K318.Analysis code</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ZK106.K319.Analysis code</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ZK106.K320.Analysis code</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ZK106.K321.Analysis code</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ZK106.K322.Analysis code</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ZK106.K323.Analysis code</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ZK106.K324.Analysis code</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ZK106.K325.Analysis code</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ZK106.K326.Analysis code</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ZK106.K327.Analysis code</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ZK106.K328.Analysis code</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ZK106.K329.Analysis code</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ZK106.K330.Analysis code</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ZK106.K331.Analysis code</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ZK106.K332.Analysis code</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ZK106.K333.Analysis code</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ZK106.K334.Analysis code</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ZK106.K335.Analysis code</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ZK106.K336.Analysis code</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ZK106.K337.Analysis code</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ZK106.K338.Analysis code</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ZK106.K339.Analysis code</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ZK106.K340.Analysis code</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ZK106.K341.Analysis code</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ZK106.K342.Analysis code</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ZK106.K343.Analysis code</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ZK106.K344.Analysis code</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ZK106.K345.Analysis code</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ZK106.K346.Analysis code</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ZK106.K347.Analysis code</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ZK106.K348.Analysis code</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ZK106.K349.Analysis code</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ZK106.K350.Analysis code</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ZK106.K351.Analysis code</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ZK106.K352.Analysis code</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ZK106.K353.Analysis code</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ZK106.K354.Analysis code</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ZK106.K355.Analysis code</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ZK106.K356.Analysis code</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ZK106.K357.Analysis code</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ZK106.K358.Analysis code</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ZK106.K359.Analysis code</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ZK106.K360.Analysis code</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ZK106.K361.Analysis code</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ZK106.K362.Analysis code</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ZK106.K363.Analysis code</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ZK106.K364.Analysis code</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ZK106.K365.Analysis code</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ZK106.K366.Analysis code</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ZK106.K367.Analysis code</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ZK106.K368.Analysis code</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ZK106.K369.Analysis code</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ZK106.K370.Analysis code</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ZK106.K371.Analysis code</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ZK106.K372.Analysis code</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ZK106.K373.Analysis code</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ZK106.K374.Analysis code</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ZK106.K375.Analysis code</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ZK106.K376.Analysis code</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ZK106.K377.Analysis code</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ZK106.K378.Analysis code</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ZK106.K379.Analysis code</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ZK106.K380.Analysis code</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ZK106.K381.Analysis code</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ZK106.K382.Analysis code</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ZK106.K383.Analysis code</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ZK106.K384.Analysis code</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ZK106.K385.Analysis code</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ZK106.K386.Analysis code</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ZK106.K387.Analysis code</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ZK106.K388.Analysis code</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ZK106.K389.Analysis code</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ZK106.K390.Analysis code</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ZK106.K391.Analysis code</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ZK106.K392.Analysis code</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ZK106.K393.Analysis code</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ZK106.K394.Analysis code</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ZK106.K395.Analysis code</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ZK106.K396.Analysis code</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ZK106.K397.Analysis code</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ZK106.K398.Analysis code</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ZK106.K399.Analysis code</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ZK107.K100.Analysis code</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ZK107.K101.Analysis code</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ZK107.K102.Analysis code</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ZK107.K103.Analysis code</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ZK107.K104.Analysis code</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ZK107.K105.Analysis code</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ZK107.K106.Analysis code</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ZK107.K107.Analysis code</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ZK107.K108.Analysis code</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ZK107.K109.Analysis code</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ZK107.K110.Analysis code</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ZK107.K111.Analysis code</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ZK107.K112.Analysis code</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ZK107.K113.Analysis code</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ZK107.K114.Analysis code</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ZK107.K115.Analysis code</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ZK107.K116.Analysis code</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ZK107.K117.Analysis code</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ZK107.K118.Analysis code</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ZK107.K119.Analysis code</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ZK107.K120.Analysis code</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ZK107.K121.Analysis code</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ZK107.K122.Analysis code</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ZK107.K123.Analysis code</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ZK107.K124.Analysis code</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ZK107.K125.Analysis code</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ZK107.K126.Analysis code</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ZK107.K127.Analysis code</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ZK107.K128.Analysis code</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ZK107.K129.Analysis code</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ZK107.K130.Analysis code</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ZK107.K131.Analysis code</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ZK107.K132.Analysis code</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ZK107.K133.Analysis code</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ZK107.K134.Analysis code</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ZK107.K135.Analysis code</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ZK107.K136.Analysis code</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ZK107.K137.Analysis code</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ZK107.K138.Analysis code</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ZK107.K139.Analysis code</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ZK107.K140.Analysis code</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ZK107.K141.Analysis code</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ZK107.K142.Analysis code</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ZK107.K143.Analysis code</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ZK107.K144.Analysis code</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ZK107.K145.Analysis code</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ZK107.K146.Analysis code</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ZK107.K147.Analysis code</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ZK107.K148.Analysis code</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ZK107.K149.Analysis code</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ZK107.K150.Analysis code</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ZK107.K151.Analysis code</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ZK107.K152.Analysis code</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ZK107.K153.Analysis code</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ZK107.K154.Analysis code</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ZK107.K155.Analysis code</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ZK107.K156.Analysis code</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ZK107.K157.Analysis code</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ZK107.K158.Analysis code</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ZK107.K159.Analysis code</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ZK107.K160.Analysis code</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ZK107.K161.Analysis code</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ZK107.K162.Analysis code</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ZK107.K163.Analysis code</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ZK107.K164.Analysis code</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ZK107.K165.Analysis code</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ZK107.K166.Analysis code</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ZK107.K167.Analysis code</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ZK107.K168.Analysis code</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ZK107.K169.Analysis code</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ZK107.K170.Analysis code</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ZK107.K171.Analysis code</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ZK107.K172.Analysis code</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ZK107.K173.Analysis code</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ZK107.K174.Analysis code</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ZK107.K175.Analysis code</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ZK107.K176.Analysis code</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ZK107.K177.Analysis code</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ZK107.K178.Analysis code</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ZK107.K179.Analysis code</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ZK107.K180.Analysis code</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ZK107.K181.Analysis code</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ZK107.K182.Analysis code</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ZK107.K183.Analysis code</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ZK107.K184.Analysis code</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ZK107.K185.Analysis code</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ZK107.K186.Analysis code</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ZK107.K187.Analysis code</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ZK107.K188.Analysis code</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ZK107.K189.Analysis code</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ZK107.K190.Analysis code</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ZK107.K191.Analysis code</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ZK107.K192.Analysis code</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ZK107.K193.Analysis code</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ZK107.K194.Analysis code</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ZK107.K195.Analysis code</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ZK107.K196.Analysis code</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ZK107.K197.Analysis code</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ZK107.K198.Analysis code</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ZK107.K199.Analysis code</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ZK107.K200.Analysis code</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ZK107.K201.Analysis code</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ZK107.K202.Analysis code</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ZK107.K203.Analysis code</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ZK107.K204.Analysis code</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ZK107.K205.Analysis code</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ZK107.K206.Analysis code</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ZK107.K207.Analysis code</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ZK107.K208.Analysis code</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ZK107.K209.Analysis code</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ZK107.K210.Analysis code</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ZK107.K211.Analysis code</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ZK107.K212.Analysis code</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ZK107.K213.Analysis code</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ZK107.K214.Analysis code</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ZK107.K215.Analysis code</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ZK107.K216.Analysis code</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ZK107.K217.Analysis code</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ZK107.K218.Analysis code</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ZK107.K219.Analysis code</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ZK107.K220.Analysis code</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ZK107.K221.Analysis code</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ZK107.K222.Analysis code</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ZK107.K223.Analysis code</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ZK107.K224.Analysis code</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ZK107.K225.Analysis code</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ZK107.K226.Analysis code</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ZK107.K227.Analysis code</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ZK107.K228.Analysis code</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ZK107.K229.Analysis code</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ZK107.K230.Analysis code</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ZK107.K231.Analysis code</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ZK107.K232.Analysis code</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ZK107.K233.Analysis code</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ZK107.K234.Analysis code</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ZK107.K235.Analysis code</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ZK107.K236.Analysis code</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ZK107.K237.Analysis code</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ZK107.K238.Analysis code</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ZK107.K239.Analysis code</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ZK107.K240.Analysis code</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ZK107.K241.Analysis code</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ZK107.K242.Analysis code</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ZK107.K243.Analysis code</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ZK107.K244.Analysis code</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ZK107.K245.Analysis code</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ZK107.K246.Analysis code</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ZK107.K247.Analysis code</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ZK107.K248.Analysis code</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ZK107.K249.Analysis code</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ZK107.K250.Analysis code</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ZK107.K251.Analysis code</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ZK107.K252.Analysis code</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ZK107.K253.Analysis code</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ZK107.K254.Analysis code</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ZK107.K255.Analysis code</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ZK107.K256.Analysis code</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ZK107.K257.Analysis code</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ZK107.K258.Analysis code</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ZK107.K259.Analysis code</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ZK107.K260.Analysis code</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ZK107.K261.Analysis code</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ZK107.K262.Analysis code</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ZK107.K263.Analysis code</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ZK107.K264.Analysis code</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ZK107.K265.Analysis code</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ZK107.K266.Analysis code</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ZK107.K267.Analysis code</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ZK107.K268.Analysis code</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ZK107.K269.Analysis code</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ZK107.K270.Analysis code</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ZK107.K271.Analysis code</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ZK107.K272.Analysis code</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ZK107.K273.Analysis code</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ZK107.K274.Analysis code</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ZK107.K275.Analysis code</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ZK107.K276.Analysis code</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ZK107.K277.Analysis code</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ZK107.K278.Analysis code</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ZK107.K279.Analysis code</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ZK107.K280.Analysis code</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ZK107.K281.Analysis code</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ZK107.K282.Analysis code</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ZK107.K283.Analysis code</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ZK107.K284.Analysis code</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ZK107.K285.Analysis code</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ZK107.K286.Analysis code</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ZK107.K287.Analysis code</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ZK107.K288.Analysis code</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ZK107.K289.Analysis code</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ZK107.K290.Analysis code</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ZK107.K291.Analysis code</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ZK107.K292.Analysis code</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ZK107.K293.Analysis code</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ZK107.K294.Analysis code</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ZK107.K295.Analysis code</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ZK107.K296.Analysis code</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ZK107.K297.Analysis code</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ZK107.K298.Analysis code</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ZK107.K299.Analysis code</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ZK107.K300.Analysis code</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ZK107.K301.Analysis code</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ZK107.K302.Analysis code</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ZK107.K303.Analysis code</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ZK107.K304.Analysis code</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ZK107.K305.Analysis code</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ZK107.K306.Analysis code</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ZK107.K307.Analysis code</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ZK107.K308.Analysis code</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ZK107.K309.Analysis code</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ZK107.K310.Analysis code</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ZK107.K311.Analysis code</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ZK107.K312.Analysis code</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ZK107.K313.Analysis code</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ZK107.K314.Analysis code</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ZK107.K315.Analysis code</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ZK107.K316.Analysis code</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ZK107.K317.Analysis code</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ZK107.K318.Analysis code</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ZK107.K319.Analysis code</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ZK107.K320.Analysis code</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ZK107.K321.Analysis code</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ZK107.K322.Analysis code</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ZK107.K323.Analysis code</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ZK107.K324.Analysis code</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ZK107.K325.Analysis code</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ZK107.K326.Analysis code</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ZK107.K327.Analysis code</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ZK107.K328.Analysis code</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ZK107.K329.Analysis code</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ZK107.K330.Analysis code</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ZK107.K331.Analysis code</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ZK107.K332.Analysis code</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ZK107.K333.Analysis code</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ZK107.K334.Analysis code</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ZK107.K335.Analysis code</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ZK107.K336.Analysis code</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ZK107.K337.Analysis code</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ZK107.K338.Analysis code</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ZK107.K339.Analysis code</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ZK107.K340.Analysis code</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ZK107.K341.Analysis code</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ZK107.K342.Analysis code</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ZK107.K343.Analysis code</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ZK107.K344.Analysis code</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ZK107.K345.Analysis code</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ZK107.K346.Analysis code</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ZK107.K347.Analysis code</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ZK107.K348.Analysis code</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ZK107.K349.Analysis code</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ZK107.K350.Analysis code</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ZK107.K351.Analysis code</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ZK107.K352.Analysis code</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ZK107.K353.Analysis code</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ZK107.K354.Analysis code</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ZK107.K355.Analysis code</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ZK107.K356.Analysis code</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ZK107.K357.Analysis code</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ZK107.K358.Analysis code</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ZK107.K359.Analysis code</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ZK107.K360.Analysis code</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ZK107.K361.Analysis code</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ZK107.K362.Analysis code</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ZK107.K363.Analysis code</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ZK107.K364.Analysis code</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ZK107.K365.Analysis code</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ZK107.K366.Analysis code</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ZK107.K367.Analysis code</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ZK107.K368.Analysis code</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ZK107.K369.Analysis code</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ZK107.K370.Analysis code</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ZK107.K371.Analysis code</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ZK107.K372.Analysis code</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ZK107.K373.Analysis code</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ZK107.K374.Analysis code</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ZK107.K375.Analysis code</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ZK107.K376.Analysis code</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ZK107.K377.Analysis code</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ZK107.K378.Analysis code</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ZK107.K379.Analysis code</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ZK107.K380.Analysis code</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ZK107.K381.Analysis code</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ZK107.K382.Analysis code</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ZK107.K383.Analysis code</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ZK107.K384.Analysis code</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ZK107.K385.Analysis code</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ZK107.K386.Analysis code</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ZK107.K387.Analysis code</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ZK107.K388.Analysis code</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ZK107.K389.Analysis code</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ZK107.K390.Analysis code</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ZK107.K391.Analysis code</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ZK107.K392.Analysis code</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ZK107.K393.Analysis code</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ZK107.K394.Analysis code</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ZK107.K395.Analysis code</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ZK107.K396.Analysis code</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ZK107.K397.Analysis code</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ZK107.K398.Analysis code</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ZK107.K399.Analysis code</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ZK108.K100.Analysis code</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ZK108.K101.Analysis code</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ZK108.K102.Analysis code</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ZK108.K103.Analysis code</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ZK108.K104.Analysis code</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ZK108.K105.Analysis code</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ZK108.K106.Analysis code</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ZK108.K107.Analysis code</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ZK108.K108.Analysis code</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ZK108.K109.Analysis code</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ZK108.K110.Analysis code</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ZK108.K111.Analysis code</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ZK108.K112.Analysis code</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ZK108.K113.Analysis code</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ZK108.K114.Analysis code</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ZK108.K115.Analysis code</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ZK108.K116.Analysis code</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ZK108.K117.Analysis code</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ZK108.K118.Analysis code</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ZK108.K119.Analysis code</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ZK108.K120.Analysis code</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ZK108.K121.Analysis code</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ZK108.K122.Analysis code</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ZK108.K123.Analysis code</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ZK108.K124.Analysis code</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ZK108.K125.Analysis code</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ZK108.K126.Analysis code</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ZK108.K127.Analysis code</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ZK108.K128.Analysis code</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ZK108.K129.Analysis code</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ZK108.K130.Analysis code</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ZK108.K131.Analysis code</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ZK108.K132.Analysis code</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ZK108.K133.Analysis code</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ZK108.K134.Analysis code</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ZK108.K135.Analysis code</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ZK108.K136.Analysis code</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ZK108.K137.Analysis code</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ZK108.K138.Analysis code</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ZK108.K139.Analysis code</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ZK108.K140.Analysis code</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ZK108.K141.Analysis code</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ZK108.K142.Analysis code</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ZK108.K143.Analysis code</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ZK108.K144.Analysis code</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ZK108.K145.Analysis code</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ZK108.K146.Analysis code</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ZK108.K147.Analysis code</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ZK108.K148.Analysis code</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ZK108.K149.Analysis code</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ZK108.K150.Analysis code</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ZK108.K151.Analysis code</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ZK108.K152.Analysis code</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ZK108.K153.Analysis code</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ZK108.K154.Analysis code</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ZK108.K155.Analysis code</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ZK108.K156.Analysis code</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ZK108.K157.Analysis code</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ZK108.K158.Analysis code</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ZK108.K159.Analysis code</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ZK108.K160.Analysis code</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ZK108.K161.Analysis code</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ZK108.K162.Analysis code</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ZK108.K163.Analysis code</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ZK108.K164.Analysis code</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ZK108.K165.Analysis code</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ZK108.K166.Analysis code</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ZK108.K167.Analysis code</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ZK108.K168.Analysis code</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ZK108.K169.Analysis code</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ZK108.K170.Analysis code</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ZK108.K171.Analysis code</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ZK108.K172.Analysis code</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ZK108.K173.Analysis code</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ZK108.K174.Analysis code</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ZK108.K175.Analysis code</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ZK108.K176.Analysis code</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ZK108.K177.Analysis code</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ZK108.K178.Analysis code</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ZK108.K179.Analysis code</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ZK108.K180.Analysis code</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ZK108.K181.Analysis code</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ZK108.K182.Analysis code</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ZK108.K183.Analysis code</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ZK108.K184.Analysis code</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ZK108.K185.Analysis code</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ZK108.K186.Analysis code</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ZK108.K187.Analysis code</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ZK108.K188.Analysis code</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ZK108.K189.Analysis code</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ZK108.K190.Analysis code</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ZK108.K191.Analysis code</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ZK108.K192.Analysis code</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ZK108.K193.Analysis code</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ZK108.K194.Analysis code</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ZK108.K195.Analysis code</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ZK108.K196.Analysis code</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ZK108.K197.Analysis code</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ZK108.K198.Analysis code</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ZK108.K199.Analysis code</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ZK108.K200.Analysis code</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ZK108.K201.Analysis code</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ZK108.K202.Analysis code</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ZK108.K203.Analysis code</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ZK108.K204.Analysis code</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ZK108.K205.Analysis code</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ZK108.K206.Analysis code</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ZK108.K207.Analysis code</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ZK108.K208.Analysis code</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ZK108.K209.Analysis code</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ZK108.K210.Analysis code</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ZK108.K211.Analysis code</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ZK108.K212.Analysis code</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ZK108.K213.Analysis code</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ZK108.K214.Analysis code</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ZK108.K215.Analysis code</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ZK108.K216.Analysis code</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ZK108.K217.Analysis code</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ZK108.K218.Analysis code</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ZK108.K219.Analysis code</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ZK108.K220.Analysis code</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ZK108.K221.Analysis code</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ZK108.K222.Analysis code</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ZK108.K223.Analysis code</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ZK108.K224.Analysis code</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ZK108.K225.Analysis code</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ZK108.K226.Analysis code</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ZK108.K227.Analysis code</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ZK108.K228.Analysis code</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ZK108.K229.Analysis code</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ZK108.K230.Analysis code</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ZK108.K231.Analysis code</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ZK108.K232.Analysis code</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ZK108.K233.Analysis code</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ZK108.K234.Analysis code</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ZK108.K235.Analysis code</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ZK108.K236.Analysis code</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ZK108.K237.Analysis code</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ZK108.K238.Analysis code</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ZK108.K239.Analysis code</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ZK108.K240.Analysis code</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ZK108.K241.Analysis code</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ZK108.K242.Analysis code</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ZK108.K243.Analysis code</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ZK108.K244.Analysis code</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ZK108.K245.Analysis code</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ZK108.K246.Analysis code</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ZK108.K247.Analysis code</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ZK108.K248.Analysis code</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ZK108.K249.Analysis code</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ZK108.K250.Analysis code</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ZK108.K251.Analysis code</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ZK108.K252.Analysis code</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ZK108.K253.Analysis code</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ZK108.K254.Analysis code</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ZK108.K255.Analysis code</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ZK108.K256.Analysis code</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ZK108.K257.Analysis code</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ZK108.K258.Analysis code</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ZK108.K259.Analysis code</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ZK108.K260.Analysis code</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ZK108.K261.Analysis code</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ZK108.K262.Analysis code</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ZK108.K263.Analysis code</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ZK108.K264.Analysis code</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ZK108.K265.Analysis code</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ZK108.K266.Analysis code</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ZK108.K267.Analysis code</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ZK108.K268.Analysis code</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ZK108.K269.Analysis code</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ZK108.K270.Analysis code</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ZK108.K271.Analysis code</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ZK108.K272.Analysis code</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ZK108.K273.Analysis code</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ZK108.K274.Analysis code</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ZK108.K275.Analysis code</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ZK108.K276.Analysis code</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ZK108.K277.Analysis code</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ZK108.K278.Analysis code</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ZK108.K279.Analysis code</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ZK108.K280.Analysis code</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ZK108.K281.Analysis code</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ZK108.K282.Analysis code</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ZK108.K283.Analysis code</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ZK108.K284.Analysis code</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ZK108.K285.Analysis code</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ZK108.K286.Analysis code</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ZK108.K287.Analysis code</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ZK108.K288.Analysis code</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ZK108.K289.Analysis code</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ZK108.K290.Analysis code</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ZK108.K291.Analysis code</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ZK108.K292.Analysis code</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ZK108.K293.Analysis code</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ZK108.K294.Analysis code</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ZK108.K295.Analysis code</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ZK108.K296.Analysis code</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ZK108.K297.Analysis code</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ZK108.K298.Analysis code</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ZK108.K299.Analysis code</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ZK108.K300.Analysis code</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ZK108.K301.Analysis code</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ZK108.K302.Analysis code</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ZK108.K303.Analysis code</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ZK108.K304.Analysis code</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ZK108.K305.Analysis code</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ZK108.K306.Analysis code</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ZK108.K307.Analysis code</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ZK108.K308.Analysis code</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ZK108.K309.Analysis code</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ZK108.K310.Analysis code</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ZK108.K311.Analysis code</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ZK108.K312.Analysis code</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ZK108.K313.Analysis code</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ZK108.K314.Analysis code</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ZK108.K315.Analysis code</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ZK108.K316.Analysis code</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ZK108.K317.Analysis code</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ZK108.K318.Analysis code</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ZK108.K319.Analysis code</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ZK108.K320.Analysis code</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ZK108.K321.Analysis code</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ZK108.K322.Analysis code</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ZK108.K323.Analysis code</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ZK108.K324.Analysis code</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ZK108.K325.Analysis code</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ZK108.K326.Analysis code</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ZK108.K327.Analysis code</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ZK108.K328.Analysis code</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ZK108.K329.Analysis code</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ZK108.K330.Analysis code</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ZK108.K331.Analysis code</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ZK108.K332.Analysis code</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ZK108.K333.Analysis code</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ZK108.K334.Analysis code</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ZK108.K335.Analysis code</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ZK108.K336.Analysis code</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ZK108.K337.Analysis code</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ZK108.K338.Analysis code</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ZK108.K339.Analysis code</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ZK108.K340.Analysis code</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ZK108.K341.Analysis code</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ZK108.K342.Analysis code</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ZK108.K343.Analysis code</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ZK108.K344.Analysis code</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ZK108.K345.Analysis code</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ZK108.K346.Analysis code</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ZK108.K347.Analysis code</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ZK108.K348.Analysis code</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ZK108.K349.Analysis code</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ZK108.K350.Analysis code</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ZK108.K351.Analysis code</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ZK108.K352.Analysis code</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ZK108.K353.Analysis code</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ZK108.K354.Analysis code</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ZK108.K355.Analysis code</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ZK108.K356.Analysis code</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ZK108.K357.Analysis code</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ZK108.K358.Analysis code</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ZK108.K359.Analysis code</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ZK108.K360.Analysis code</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ZK108.K361.Analysis code</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ZK108.K362.Analysis code</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ZK108.K363.Analysis code</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ZK108.K364.Analysis code</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ZK108.K365.Analysis code</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ZK108.K366.Analysis code</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ZK108.K367.Analysis code</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ZK108.K368.Analysis code</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ZK108.K369.Analysis code</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ZK108.K370.Analysis code</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ZK108.K371.Analysis code</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ZK108.K372.Analysis code</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ZK108.K373.Analysis code</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ZK108.K374.Analysis code</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ZK108.K375.Analysis code</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ZK108.K376.Analysis code</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ZK108.K377.Analysis code</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ZK108.K378.Analysis code</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ZK108.K379.Analysis code</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ZK108.K380.Analysis code</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ZK108.K381.Analysis code</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ZK108.K382.Analysis code</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ZK108.K383.Analysis code</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ZK108.K384.Analysis code</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ZK108.K385.Analysis code</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ZK108.K386.Analysis code</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ZK108.K387.Analysis code</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ZK108.K388.Analysis code</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ZK108.K389.Analysis code</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ZK108.K390.Analysis code</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ZK108.K391.Analysis code</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ZK108.K392.Analysis code</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ZK108.K393.Analysis code</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ZK108.K394.Analysis code</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ZK108.K395.Analysis code</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ZK108.K396.Analysis code</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ZK108.K397.Analysis code</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ZK108.K398.Analysis code</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ZK108.K399.Analysis code</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ZK109.K100.Analysis code</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ZK109.K101.Analysis code</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ZK109.K102.Analysis code</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ZK109.K103.Analysis code</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ZK109.K104.Analysis code</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ZK109.K105.Analysis code</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ZK109.K106.Analysis code</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ZK109.K107.Analysis code</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ZK109.K108.Analysis code</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ZK109.K109.Analysis code</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ZK109.K110.Analysis code</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ZK109.K111.Analysis code</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ZK109.K112.Analysis code</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ZK109.K113.Analysis code</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ZK109.K114.Analysis code</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ZK109.K115.Analysis code</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ZK109.K116.Analysis code</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ZK109.K117.Analysis code</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ZK109.K118.Analysis code</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ZK109.K119.Analysis code</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ZK109.K120.Analysis code</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ZK109.K121.Analysis code</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ZK109.K122.Analysis code</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ZK109.K123.Analysis code</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ZK109.K124.Analysis code</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ZK109.K125.Analysis code</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ZK109.K126.Analysis code</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ZK109.K127.Analysis code</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ZK109.K128.Analysis code</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ZK109.K129.Analysis code</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ZK109.K130.Analysis code</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ZK109.K131.Analysis code</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ZK109.K132.Analysis code</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ZK109.K133.Analysis code</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ZK109.K134.Analysis code</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ZK109.K135.Analysis code</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ZK109.K136.Analysis code</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ZK109.K137.Analysis code</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ZK109.K138.Analysis code</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ZK109.K139.Analysis code</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ZK109.K140.Analysis code</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ZK109.K141.Analysis code</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ZK109.K142.Analysis code</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ZK109.K143.Analysis code</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ZK109.K144.Analysis code</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ZK109.K145.Analysis code</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ZK109.K146.Analysis code</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ZK109.K147.Analysis code</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ZK109.K148.Analysis code</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ZK109.K149.Analysis code</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ZK109.K150.Analysis code</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ZK109.K151.Analysis code</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ZK109.K152.Analysis code</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ZK109.K153.Analysis code</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ZK109.K154.Analysis code</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ZK109.K155.Analysis code</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ZK109.K156.Analysis code</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ZK109.K157.Analysis code</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ZK109.K158.Analysis code</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ZK109.K159.Analysis code</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ZK109.K160.Analysis code</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ZK109.K161.Analysis code</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ZK109.K162.Analysis code</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ZK109.K163.Analysis code</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ZK109.K164.Analysis code</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ZK109.K165.Analysis code</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ZK109.K166.Analysis code</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ZK109.K167.Analysis code</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ZK109.K168.Analysis code</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ZK109.K169.Analysis code</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ZK109.K170.Analysis code</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ZK109.K171.Analysis code</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ZK109.K172.Analysis code</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ZK109.K173.Analysis code</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ZK109.K174.Analysis code</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ZK109.K175.Analysis code</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ZK109.K176.Analysis code</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ZK109.K177.Analysis code</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ZK109.K178.Analysis code</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ZK109.K179.Analysis code</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ZK109.K180.Analysis code</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ZK109.K181.Analysis code</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ZK109.K182.Analysis code</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ZK109.K183.Analysis code</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ZK109.K184.Analysis code</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ZK109.K185.Analysis code</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ZK109.K186.Analysis code</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ZK109.K187.Analysis code</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ZK109.K188.Analysis code</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ZK109.K189.Analysis code</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ZK109.K190.Analysis code</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ZK109.K191.Analysis code</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ZK109.K192.Analysis code</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ZK109.K193.Analysis code</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ZK109.K194.Analysis code</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ZK109.K195.Analysis code</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ZK109.K196.Analysis code</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ZK109.K197.Analysis code</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ZK109.K198.Analysis code</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ZK109.K199.Analysis code</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ZK109.K200.Analysis code</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ZK109.K201.Analysis code</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ZK109.K202.Analysis code</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ZK109.K203.Analysis code</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ZK109.K204.Analysis code</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ZK109.K205.Analysis code</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ZK109.K206.Analysis code</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ZK109.K207.Analysis code</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ZK109.K208.Analysis code</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ZK109.K209.Analysis code</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ZK109.K210.Analysis code</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ZK109.K211.Analysis code</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ZK109.K212.Analysis code</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ZK109.K213.Analysis code</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ZK109.K214.Analysis code</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ZK109.K215.Analysis code</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ZK109.K216.Analysis code</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ZK109.K217.Analysis code</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ZK109.K218.Analysis code</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ZK109.K219.Analysis code</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ZK109.K220.Analysis code</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ZK109.K221.Analysis code</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ZK109.K222.Analysis code</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ZK109.K223.Analysis code</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ZK109.K224.Analysis code</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ZK109.K225.Analysis code</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ZK109.K226.Analysis code</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ZK109.K227.Analysis code</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ZK109.K228.Analysis code</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ZK109.K229.Analysis code</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ZK109.K230.Analysis code</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ZK109.K231.Analysis code</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ZK109.K232.Analysis code</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ZK109.K233.Analysis code</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ZK109.K234.Analysis code</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ZK109.K235.Analysis code</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ZK109.K236.Analysis code</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ZK109.K237.Analysis code</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ZK109.K238.Analysis code</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ZK109.K239.Analysis code</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ZK109.K240.Analysis code</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ZK109.K241.Analysis code</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ZK109.K242.Analysis code</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ZK109.K243.Analysis code</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ZK109.K244.Analysis code</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ZK109.K245.Analysis code</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ZK109.K246.Analysis code</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ZK109.K247.Analysis code</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ZK109.K248.Analysis code</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ZK109.K249.Analysis code</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ZK109.K250.Analysis code</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ZK109.K251.Analysis code</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ZK109.K252.Analysis code</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ZK109.K253.Analysis code</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ZK109.K254.Analysis code</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ZK109.K255.Analysis code</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ZK109.K256.Analysis code</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ZK109.K257.Analysis code</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ZK109.K258.Analysis code</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ZK109.K259.Analysis code</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ZK109.K260.Analysis code</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ZK109.K261.Analysis code</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ZK109.K262.Analysis code</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ZK109.K263.Analysis code</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ZK109.K264.Analysis code</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ZK109.K265.Analysis code</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ZK109.K266.Analysis code</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ZK109.K267.Analysis code</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ZK109.K268.Analysis code</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ZK109.K269.Analysis code</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ZK109.K270.Analysis code</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ZK109.K271.Analysis code</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ZK109.K272.Analysis code</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ZK109.K273.Analysis code</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ZK109.K274.Analysis code</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ZK109.K275.Analysis code</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ZK109.K276.Analysis code</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ZK109.K277.Analysis code</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ZK109.K278.Analysis code</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ZK109.K279.Analysis code</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ZK109.K280.Analysis code</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ZK109.K281.Analysis code</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ZK109.K282.Analysis code</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ZK109.K283.Analysis code</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ZK109.K284.Analysis code</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ZK109.K285.Analysis code</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ZK109.K286.Analysis code</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ZK109.K287.Analysis code</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ZK109.K288.Analysis code</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ZK109.K289.Analysis code</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ZK109.K290.Analysis code</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ZK109.K291.Analysis code</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ZK109.K292.Analysis code</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ZK109.K293.Analysis code</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ZK109.K294.Analysis code</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ZK109.K295.Analysis code</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ZK109.K296.Analysis code</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ZK109.K297.Analysis code</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ZK109.K298.Analysis code</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ZK109.K299.Analysis code</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ZK109.K300.Analysis code</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ZK109.K301.Analysis code</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ZK109.K302.Analysis code</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ZK109.K303.Analysis code</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ZK109.K304.Analysis code</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ZK109.K305.Analysis code</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ZK109.K306.Analysis code</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ZK109.K307.Analysis code</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ZK109.K308.Analysis code</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ZK109.K309.Analysis code</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ZK109.K310.Analysis code</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ZK109.K311.Analysis code</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ZK109.K312.Analysis code</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ZK109.K313.Analysis code</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ZK109.K314.Analysis code</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ZK109.K315.Analysis code</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ZK109.K316.Analysis code</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ZK109.K317.Analysis code</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ZK109.K318.Analysis code</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ZK109.K319.Analysis code</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ZK109.K320.Analysis code</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ZK109.K321.Analysis code</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ZK109.K322.Analysis code</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ZK109.K323.Analysis code</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ZK109.K324.Analysis code</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ZK109.K325.Analysis code</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ZK109.K326.Analysis code</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ZK109.K327.Analysis code</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ZK109.K328.Analysis code</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ZK109.K329.Analysis code</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ZK109.K330.Analysis code</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ZK109.K331.Analysis code</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ZK109.K332.Analysis code</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ZK109.K333.Analysis code</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ZK109.K334.Analysis code</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ZK109.K335.Analysis code</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ZK109.K336.Analysis code</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ZK109.K337.Analysis code</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ZK109.K338.Analysis code</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ZK109.K339.Analysis code</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ZK109.K340.Analysis code</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ZK109.K341.Analysis code</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ZK109.K342.Analysis code</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ZK109.K343.Analysis code</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ZK109.K344.Analysis code</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ZK109.K345.Analysis code</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ZK109.K346.Analysis code</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ZK109.K347.Analysis code</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ZK109.K348.Analysis code</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ZK109.K349.Analysis code</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ZK109.K350.Analysis code</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ZK109.K351.Analysis code</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ZK109.K352.Analysis code</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ZK109.K353.Analysis code</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ZK109.K354.Analysis code</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ZK109.K355.Analysis code</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ZK109.K356.Analysis code</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ZK109.K357.Analysis code</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ZK109.K358.Analysis code</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ZK109.K359.Analysis code</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ZK109.K360.Analysis code</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ZK109.K361.Analysis code</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ZK109.K362.Analysis code</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ZK109.K363.Analysis code</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ZK109.K364.Analysis code</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ZK109.K365.Analysis code</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ZK109.K366.Analysis code</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ZK109.K367.Analysis code</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ZK109.K368.Analysis code</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ZK109.K369.Analysis code</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ZK109.K370.Analysis code</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ZK109.K371.Analysis code</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ZK109.K372.Analysis code</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ZK109.K373.Analysis code</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ZK109.K374.Analysis code</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ZK109.K375.Analysis code</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ZK109.K376.Analysis code</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ZK109.K377.Analysis code</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ZK109.K378.Analysis code</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ZK109.K379.Analysis code</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ZK109.K380.Analysis code</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ZK109.K381.Analysis code</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ZK109.K382.Analysis code</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ZK109.K383.Analysis code</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ZK109.K384.Analysis code</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ZK109.K385.Analysis code</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ZK109.K386.Analysis code</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ZK109.K387.Analysis code</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ZK109.K388.Analysis code</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ZK109.K389.Analysis code</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ZK109.K390.Analysis code</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ZK109.K391.Analysis code</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ZK109.K392.Analysis code</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ZK109.K393.Analysis code</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ZK109.K394.Analysis code</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ZK109.K395.Analysis code</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ZK109.K396.Analysis code</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ZK109.K397.Analysis code</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ZK109.K398.Analysis code</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ZK109.K399.Analysis code</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ZK110.K100.Analysis code</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ZK110.K101.Analysis code</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ZK110.K102.Analysis code</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ZK110.K103.Analysis code</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ZK110.K104.Analysis code</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ZK110.K105.Analysis code</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ZK110.K106.Analysis code</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ZK110.K107.Analysis code</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ZK110.K108.Analysis code</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ZK110.K109.Analysis code</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ZK110.K110.Analysis code</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ZK110.K111.Analysis code</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ZK110.K112.Analysis code</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ZK110.K113.Analysis code</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ZK110.K114.Analysis code</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ZK110.K115.Analysis code</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ZK110.K116.Analysis code</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ZK110.K117.Analysis code</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ZK110.K118.Analysis code</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ZK110.K119.Analysis code</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ZK110.K120.Analysis code</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ZK110.K121.Analysis code</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ZK110.K122.Analysis code</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ZK110.K123.Analysis code</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ZK110.K124.Analysis code</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ZK110.K125.Analysis code</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ZK110.K126.Analysis code</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ZK110.K127.Analysis code</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ZK110.K128.Analysis code</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ZK110.K129.Analysis code</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ZK110.K130.Analysis code</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ZK110.K131.Analysis code</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ZK110.K132.Analysis code</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ZK110.K133.Analysis code</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ZK110.K134.Analysis code</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ZK110.K135.Analysis code</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ZK110.K136.Analysis code</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ZK110.K137.Analysis code</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ZK110.K138.Analysis code</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ZK110.K139.Analysis code</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ZK110.K140.Analysis code</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ZK110.K141.Analysis code</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ZK110.K142.Analysis code</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ZK110.K143.Analysis code</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ZK110.K144.Analysis code</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ZK110.K145.Analysis code</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ZK110.K146.Analysis code</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ZK110.K147.Analysis code</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ZK110.K148.Analysis code</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ZK110.K149.Analysis code</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ZK110.K150.Analysis code</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ZK110.K151.Analysis code</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ZK110.K152.Analysis code</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ZK110.K153.Analysis code</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ZK110.K154.Analysis code</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ZK110.K155.Analysis code</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ZK110.K156.Analysis code</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ZK110.K157.Analysis code</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ZK110.K158.Analysis code</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ZK110.K159.Analysis code</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ZK110.K160.Analysis code</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ZK110.K161.Analysis code</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ZK110.K162.Analysis code</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ZK110.K163.Analysis code</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ZK110.K164.Analysis code</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ZK110.K165.Analysis code</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ZK110.K166.Analysis code</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ZK110.K167.Analysis code</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ZK110.K168.Analysis code</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ZK110.K169.Analysis code</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ZK110.K170.Analysis code</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ZK110.K171.Analysis code</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ZK110.K172.Analysis code</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ZK110.K173.Analysis code</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ZK110.K174.Analysis code</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ZK110.K175.Analysis code</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ZK110.K176.Analysis code</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ZK110.K177.Analysis code</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ZK110.K178.Analysis code</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ZK110.K179.Analysis code</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ZK110.K180.Analysis code</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ZK110.K181.Analysis code</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ZK110.K182.Analysis code</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ZK110.K183.Analysis code</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ZK110.K184.Analysis code</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ZK110.K185.Analysis code</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ZK110.K186.Analysis code</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ZK110.K187.Analysis code</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ZK110.K188.Analysis code</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ZK110.K189.Analysis code</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ZK110.K190.Analysis code</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ZK110.K191.Analysis code</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ZK110.K192.Analysis code</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ZK110.K193.Analysis code</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ZK110.K194.Analysis code</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ZK110.K195.Analysis code</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ZK110.K196.Analysis code</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ZK110.K197.Analysis code</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ZK110.K198.Analysis code</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ZK110.K199.Analysis code</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ZK110.K200.Analysis code</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ZK110.K201.Analysis code</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ZK110.K202.Analysis code</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ZK110.K203.Analysis code</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ZK110.K204.Analysis code</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ZK110.K205.Analysis code</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ZK110.K206.Analysis code</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ZK110.K207.Analysis code</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ZK110.K208.Analysis code</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ZK110.K209.Analysis code</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ZK110.K210.Analysis code</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ZK110.K211.Analysis code</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ZK110.K212.Analysis code</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ZK110.K213.Analysis code</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ZK110.K214.Analysis code</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ZK110.K215.Analysis code</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ZK110.K216.Analysis code</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ZK110.K217.Analysis code</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ZK110.K218.Analysis code</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ZK110.K219.Analysis code</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ZK110.K220.Analysis code</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ZK110.K221.Analysis code</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ZK110.K222.Analysis code</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ZK110.K223.Analysis code</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ZK110.K224.Analysis code</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ZK110.K225.Analysis code</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ZK110.K226.Analysis code</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ZK110.K227.Analysis code</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ZK110.K228.Analysis code</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ZK110.K229.Analysis code</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ZK110.K230.Analysis code</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ZK110.K231.Analysis code</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ZK110.K232.Analysis code</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ZK110.K233.Analysis code</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ZK110.K234.Analysis code</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ZK110.K235.Analysis code</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ZK110.K236.Analysis code</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ZK110.K237.Analysis code</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ZK110.K238.Analysis code</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ZK110.K239.Analysis code</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ZK110.K240.Analysis code</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ZK110.K241.Analysis code</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ZK110.K242.Analysis code</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ZK110.K243.Analysis code</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ZK110.K244.Analysis code</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ZK110.K245.Analysis code</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ZK110.K246.Analysis code</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ZK110.K247.Analysis code</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ZK110.K248.Analysis code</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ZK110.K249.Analysis code</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ZK110.K250.Analysis code</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ZK110.K251.Analysis code</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ZK110.K252.Analysis code</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ZK110.K253.Analysis code</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ZK110.K254.Analysis code</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ZK110.K255.Analysis code</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ZK110.K256.Analysis code</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ZK110.K257.Analysis code</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ZK110.K258.Analysis code</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ZK110.K259.Analysis code</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ZK110.K260.Analysis code</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ZK110.K261.Analysis code</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ZK110.K262.Analysis code</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ZK110.K263.Analysis code</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ZK110.K264.Analysis code</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ZK110.K265.Analysis code</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ZK110.K266.Analysis code</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ZK110.K267.Analysis code</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ZK110.K268.Analysis code</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ZK110.K269.Analysis code</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ZK110.K270.Analysis code</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ZK110.K271.Analysis code</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ZK110.K272.Analysis code</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ZK110.K273.Analysis code</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ZK110.K274.Analysis code</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ZK110.K275.Analysis code</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ZK110.K276.Analysis code</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ZK110.K277.Analysis code</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ZK110.K278.Analysis code</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ZK110.K279.Analysis code</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ZK110.K280.Analysis code</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ZK110.K281.Analysis code</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ZK110.K282.Analysis code</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ZK110.K283.Analysis code</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ZK110.K284.Analysis code</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ZK110.K285.Analysis code</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ZK110.K286.Analysis code</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ZK110.K287.Analysis code</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ZK110.K288.Analysis code</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ZK110.K289.Analysis code</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ZK110.K290.Analysis code</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ZK110.K291.Analysis code</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ZK110.K292.Analysis code</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ZK110.K293.Analysis code</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ZK110.K294.Analysis code</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ZK110.K295.Analysis code</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ZK110.K296.Analysis code</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ZK110.K297.Analysis code</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ZK110.K298.Analysis code</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ZK110.K299.Analysis code</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ZK110.K300.Analysis code</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ZK110.K301.Analysis code</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ZK110.K302.Analysis code</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ZK110.K303.Analysis code</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ZK110.K304.Analysis code</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ZK110.K305.Analysis code</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ZK110.K306.Analysis code</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ZK110.K307.Analysis code</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ZK110.K308.Analysis code</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ZK110.K309.Analysis code</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ZK110.K310.Analysis code</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ZK110.K311.Analysis code</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ZK110.K312.Analysis code</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ZK110.K313.Analysis code</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ZK110.K314.Analysis code</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ZK110.K315.Analysis code</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ZK110.K316.Analysis code</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ZK110.K317.Analysis code</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ZK110.K318.Analysis code</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ZK110.K319.Analysis code</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ZK110.K320.Analysis code</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ZK110.K321.Analysis code</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ZK110.K322.Analysis code</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ZK110.K323.Analysis code</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ZK110.K324.Analysis code</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ZK110.K325.Analysis code</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ZK110.K326.Analysis code</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ZK110.K327.Analysis code</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ZK110.K328.Analysis code</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ZK110.K329.Analysis code</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ZK110.K330.Analysis code</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ZK110.K331.Analysis code</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ZK110.K332.Analysis code</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ZK110.K333.Analysis code</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ZK110.K334.Analysis code</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ZK110.K335.Analysis code</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ZK110.K336.Analysis code</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ZK110.K337.Analysis code</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ZK110.K338.Analysis code</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ZK110.K339.Analysis code</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ZK110.K340.Analysis code</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ZK110.K341.Analysis code</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ZK110.K342.Analysis code</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ZK110.K343.Analysis code</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ZK110.K344.Analysis code</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ZK110.K345.Analysis code</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ZK110.K346.Analysis code</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ZK110.K347.Analysis code</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ZK110.K348.Analysis code</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ZK110.K349.Analysis code</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ZK110.K350.Analysis code</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ZK110.K351.Analysis code</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ZK110.K352.Analysis code</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ZK110.K353.Analysis code</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ZK110.K354.Analysis code</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ZK110.K355.Analysis code</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ZK110.K356.Analysis code</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ZK110.K357.Analysis code</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ZK110.K358.Analysis code</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ZK110.K359.Analysis code</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ZK110.K360.Analysis code</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ZK110.K361.Analysis code</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ZK110.K362.Analysis code</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ZK110.K363.Analysis code</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ZK110.K364.Analysis code</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ZK110.K365.Analysis code</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ZK110.K366.Analysis code</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ZK110.K367.Analysis code</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ZK110.K368.Analysis code</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ZK110.K369.Analysis code</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ZK110.K370.Analysis code</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ZK110.K371.Analysis code</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ZK110.K372.Analysis code</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ZK110.K373.Analysis code</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ZK110.K374.Analysis code</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ZK110.K375.Analysis code</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ZK110.K376.Analysis code</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ZK110.K377.Analysis code</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ZK110.K378.Analysis code</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ZK110.K379.Analysis code</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ZK110.K380.Analysis code</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ZK110.K381.Analysis code</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ZK110.K382.Analysis code</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ZK110.K383.Analysis code</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ZK110.K384.Analysis code</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ZK110.K385.Analysis code</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ZK110.K386.Analysis code</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ZK110.K387.Analysis code</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ZK110.K388.Analysis code</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ZK110.K389.Analysis code</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ZK110.K390.Analysis code</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ZK110.K391.Analysis code</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ZK110.K392.Analysis code</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ZK110.K393.Analysis code</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ZK110.K394.Analysis code</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ZK110.K395.Analysis code</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ZK110.K396.Analysis code</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ZK110.K397.Analysis code</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ZK110.K398.Analysis code</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ZK110.K399.Analysis code</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ZK111.K100.Analysis code</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ZK111.K101.Analysis code</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ZK111.K102.Analysis code</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ZK111.K103.Analysis code</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ZK111.K104.Analysis code</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ZK111.K105.Analysis code</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ZK111.K106.Analysis code</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ZK111.K107.Analysis code</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ZK111.K108.Analysis code</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ZK111.K109.Analysis code</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ZK111.K110.Analysis code</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ZK111.K111.Analysis code</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ZK111.K112.Analysis code</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ZK111.K113.Analysis code</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ZK111.K114.Analysis code</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ZK111.K115.Analysis code</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ZK111.K116.Analysis code</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ZK111.K117.Analysis code</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ZK111.K118.Analysis code</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ZK111.K119.Analysis code</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ZK111.K120.Analysis code</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ZK111.K121.Analysis code</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ZK111.K122.Analysis code</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ZK111.K123.Analysis code</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ZK111.K124.Analysis code</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ZK111.K125.Analysis code</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ZK111.K126.Analysis code</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ZK111.K127.Analysis code</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ZK111.K128.Analysis code</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ZK111.K129.Analysis code</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ZK111.K130.Analysis code</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ZK111.K131.Analysis code</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ZK111.K132.Analysis code</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ZK111.K133.Analysis code</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ZK111.K134.Analysis code</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ZK111.K135.Analysis code</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ZK111.K136.Analysis code</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ZK111.K137.Analysis code</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ZK111.K138.Analysis code</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ZK111.K139.Analysis code</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ZK111.K140.Analysis code</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ZK111.K141.Analysis code</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ZK111.K142.Analysis code</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ZK111.K143.Analysis code</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ZK111.K144.Analysis code</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ZK111.K145.Analysis code</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ZK111.K146.Analysis code</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ZK111.K147.Analysis code</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ZK111.K148.Analysis code</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ZK111.K149.Analysis code</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ZK111.K150.Analysis code</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ZK111.K151.Analysis code</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ZK111.K152.Analysis code</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ZK111.K153.Analysis code</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ZK111.K154.Analysis code</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ZK111.K155.Analysis code</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ZK111.K156.Analysis code</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ZK111.K157.Analysis code</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ZK111.K158.Analysis code</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ZK111.K159.Analysis code</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ZK111.K160.Analysis code</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ZK111.K161.Analysis code</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ZK111.K162.Analysis code</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ZK111.K163.Analysis code</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ZK111.K164.Analysis code</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ZK111.K165.Analysis code</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ZK111.K166.Analysis code</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ZK111.K167.Analysis code</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ZK111.K168.Analysis code</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ZK111.K169.Analysis code</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ZK111.K170.Analysis code</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ZK111.K171.Analysis code</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ZK111.K172.Analysis code</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ZK111.K173.Analysis code</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ZK111.K174.Analysis code</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ZK111.K175.Analysis code</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ZK111.K176.Analysis code</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ZK111.K177.Analysis code</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ZK111.K178.Analysis code</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ZK111.K179.Analysis code</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ZK111.K180.Analysis code</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ZK111.K181.Analysis code</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ZK111.K182.Analysis code</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ZK111.K183.Analysis code</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ZK111.K184.Analysis code</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ZK111.K185.Analysis code</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ZK111.K186.Analysis code</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ZK111.K187.Analysis code</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ZK111.K188.Analysis code</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ZK111.K189.Analysis code</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ZK111.K190.Analysis code</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ZK111.K191.Analysis code</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ZK111.K192.Analysis code</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ZK111.K193.Analysis code</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ZK111.K194.Analysis code</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ZK111.K195.Analysis code</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ZK111.K196.Analysis code</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ZK111.K197.Analysis code</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ZK111.K198.Analysis code</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ZK111.K199.Analysis code</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ZK111.K200.Analysis code</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ZK111.K201.Analysis code</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ZK111.K202.Analysis code</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ZK111.K203.Analysis code</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ZK111.K204.Analysis code</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ZK111.K205.Analysis code</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ZK111.K206.Analysis code</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ZK111.K207.Analysis code</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ZK111.K208.Analysis code</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ZK111.K209.Analysis code</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ZK111.K210.Analysis code</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ZK111.K211.Analysis code</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ZK111.K212.Analysis code</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ZK111.K213.Analysis code</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ZK111.K214.Analysis code</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ZK111.K215.Analysis code</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ZK111.K216.Analysis code</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ZK111.K217.Analysis code</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ZK111.K218.Analysis code</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ZK111.K219.Analysis code</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ZK111.K220.Analysis code</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ZK111.K221.Analysis code</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ZK111.K222.Analysis code</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ZK111.K223.Analysis code</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ZK111.K224.Analysis code</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ZK111.K225.Analysis code</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ZK111.K226.Analysis code</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ZK111.K227.Analysis code</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ZK111.K228.Analysis code</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ZK111.K229.Analysis code</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ZK111.K230.Analysis code</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ZK111.K231.Analysis code</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ZK111.K232.Analysis code</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ZK111.K233.Analysis code</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ZK111.K234.Analysis code</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ZK111.K235.Analysis code</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ZK111.K236.Analysis code</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ZK111.K237.Analysis code</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ZK111.K238.Analysis code</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ZK111.K239.Analysis code</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ZK111.K240.Analysis code</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ZK111.K241.Analysis code</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ZK111.K242.Analysis code</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ZK111.K243.Analysis code</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ZK111.K244.Analysis code</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ZK111.K245.Analysis code</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ZK111.K246.Analysis code</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ZK111.K247.Analysis code</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ZK111.K248.Analysis code</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ZK111.K249.Analysis code</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ZK111.K250.Analysis code</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ZK111.K251.Analysis code</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ZK111.K252.Analysis code</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ZK111.K253.Analysis code</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ZK111.K254.Analysis code</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ZK111.K255.Analysis code</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ZK111.K256.Analysis code</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ZK111.K257.Analysis code</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ZK111.K258.Analysis code</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ZK111.K259.Analysis code</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ZK111.K260.Analysis code</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ZK111.K261.Analysis code</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ZK111.K262.Analysis code</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ZK111.K263.Analysis code</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ZK111.K264.Analysis code</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ZK111.K265.Analysis code</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ZK111.K266.Analysis code</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ZK111.K267.Analysis code</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ZK111.K268.Analysis code</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ZK111.K269.Analysis code</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ZK111.K270.Analysis code</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ZK111.K271.Analysis code</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ZK111.K272.Analysis code</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ZK111.K273.Analysis code</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ZK111.K274.Analysis code</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ZK111.K275.Analysis code</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ZK111.K276.Analysis code</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ZK111.K277.Analysis code</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ZK111.K278.Analysis code</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ZK111.K279.Analysis code</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ZK111.K280.Analysis code</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ZK111.K281.Analysis code</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ZK111.K282.Analysis code</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ZK111.K283.Analysis code</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ZK111.K284.Analysis code</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ZK111.K285.Analysis code</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ZK111.K286.Analysis code</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ZK111.K287.Analysis code</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ZK111.K288.Analysis code</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ZK111.K289.Analysis code</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ZK111.K290.Analysis code</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ZK111.K291.Analysis code</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ZK111.K292.Analysis code</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ZK111.K293.Analysis code</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ZK111.K294.Analysis code</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ZK111.K295.Analysis code</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ZK111.K296.Analysis code</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ZK111.K297.Analysis code</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ZK111.K298.Analysis code</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ZK111.K299.Analysis code</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ZK111.K300.Analysis code</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ZK111.K301.Analysis code</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ZK111.K302.Analysis code</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ZK111.K303.Analysis code</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ZK111.K304.Analysis code</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ZK111.K305.Analysis code</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ZK111.K306.Analysis code</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ZK111.K307.Analysis code</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ZK111.K308.Analysis code</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ZK111.K309.Analysis code</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ZK111.K310.Analysis code</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ZK111.K311.Analysis code</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ZK111.K312.Analysis code</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ZK111.K313.Analysis code</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ZK111.K314.Analysis code</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ZK111.K315.Analysis code</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ZK111.K316.Analysis code</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ZK111.K317.Analysis code</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ZK111.K318.Analysis code</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ZK111.K319.Analysis code</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ZK111.K320.Analysis code</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ZK111.K321.Analysis code</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ZK111.K322.Analysis code</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ZK111.K323.Analysis code</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ZK111.K324.Analysis code</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ZK111.K325.Analysis code</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ZK111.K326.Analysis code</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ZK111.K327.Analysis code</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ZK111.K328.Analysis code</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ZK111.K329.Analysis code</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ZK111.K330.Analysis code</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ZK111.K331.Analysis code</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ZK111.K332.Analysis code</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ZK111.K333.Analysis code</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ZK111.K334.Analysis code</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ZK111.K335.Analysis code</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ZK111.K336.Analysis code</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ZK111.K337.Analysis code</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ZK111.K338.Analysis code</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ZK111.K339.Analysis code</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ZK111.K340.Analysis code</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ZK111.K341.Analysis code</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ZK111.K342.Analysis code</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ZK111.K343.Analysis code</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ZK111.K344.Analysis code</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ZK111.K345.Analysis code</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ZK111.K346.Analysis code</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ZK111.K347.Analysis code</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ZK111.K348.Analysis code</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ZK111.K349.Analysis code</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ZK111.K350.Analysis code</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ZK111.K351.Analysis code</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ZK111.K352.Analysis code</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ZK111.K353.Analysis code</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ZK111.K354.Analysis code</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ZK111.K355.Analysis code</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ZK111.K356.Analysis code</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ZK111.K357.Analysis code</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ZK111.K358.Analysis code</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ZK111.K359.Analysis code</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ZK111.K360.Analysis code</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ZK111.K361.Analysis code</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ZK111.K362.Analysis code</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ZK111.K363.Analysis code</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ZK111.K364.Analysis code</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ZK111.K365.Analysis code</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ZK111.K366.Analysis code</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ZK111.K367.Analysis code</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ZK111.K368.Analysis code</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ZK111.K369.Analysis code</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ZK111.K370.Analysis code</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ZK111.K371.Analysis code</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ZK111.K372.Analysis code</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ZK111.K373.Analysis code</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ZK111.K374.Analysis code</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ZK111.K375.Analysis code</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ZK111.K376.Analysis code</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ZK111.K377.Analysis code</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ZK111.K378.Analysis code</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ZK111.K379.Analysis code</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ZK111.K380.Analysis code</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ZK111.K381.Analysis code</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ZK111.K382.Analysis code</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ZK111.K383.Analysis code</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ZK111.K384.Analysis code</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ZK111.K385.Analysis code</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ZK111.K386.Analysis code</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ZK111.K387.Analysis code</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ZK111.K388.Analysis code</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ZK111.K389.Analysis code</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ZK111.K390.Analysis code</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ZK111.K391.Analysis code</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ZK111.K392.Analysis code</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ZK111.K393.Analysis code</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ZK111.K394.Analysis code</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ZK111.K395.Analysis code</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ZK111.K396.Analysis code</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ZK111.K397.Analysis code</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ZK111.K398.Analysis code</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ZK111.K399.Analysis code</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ZK112.K100.Analysis code</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ZK112.K101.Analysis code</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ZK112.K102.Analysis code</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ZK112.K103.Analysis code</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ZK112.K104.Analysis code</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ZK112.K105.Analysis code</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ZK112.K106.Analysis code</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ZK112.K107.Analysis code</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ZK112.K108.Analysis code</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ZK112.K109.Analysis code</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ZK112.K110.Analysis code</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ZK112.K111.Analysis code</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ZK112.K112.Analysis code</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ZK112.K113.Analysis code</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ZK112.K114.Analysis code</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ZK112.K115.Analysis code</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ZK112.K116.Analysis code</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ZK112.K117.Analysis code</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ZK112.K118.Analysis code</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ZK112.K119.Analysis code</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ZK112.K120.Analysis code</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ZK112.K121.Analysis code</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ZK112.K122.Analysis code</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ZK112.K123.Analysis code</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ZK112.K124.Analysis code</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ZK112.K125.Analysis code</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ZK112.K126.Analysis code</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ZK112.K127.Analysis code</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ZK112.K128.Analysis code</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ZK112.K129.Analysis code</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ZK112.K130.Analysis code</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ZK112.K131.Analysis code</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ZK112.K132.Analysis code</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ZK112.K133.Analysis code</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ZK112.K134.Analysis code</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ZK112.K135.Analysis code</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ZK112.K136.Analysis code</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ZK112.K137.Analysis code</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ZK112.K138.Analysis code</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ZK112.K139.Analysis code</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ZK112.K140.Analysis code</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ZK112.K141.Analysis code</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ZK112.K142.Analysis code</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ZK112.K143.Analysis code</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ZK112.K144.Analysis code</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ZK112.K145.Analysis code</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ZK112.K146.Analysis code</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ZK112.K147.Analysis code</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ZK112.K148.Analysis code</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ZK112.K149.Analysis code</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ZK112.K150.Analysis code</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ZK112.K151.Analysis code</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ZK112.K152.Analysis code</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ZK112.K153.Analysis code</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ZK112.K154.Analysis code</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ZK112.K155.Analysis code</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ZK112.K156.Analysis code</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ZK112.K157.Analysis code</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ZK112.K158.Analysis code</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ZK112.K159.Analysis code</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ZK112.K160.Analysis code</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ZK112.K161.Analysis code</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ZK112.K162.Analysis code</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ZK112.K163.Analysis code</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ZK112.K164.Analysis code</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ZK112.K165.Analysis code</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ZK112.K166.Analysis code</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ZK112.K167.Analysis code</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ZK112.K168.Analysis code</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ZK112.K169.Analysis code</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ZK112.K170.Analysis code</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ZK112.K171.Analysis code</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ZK112.K172.Analysis code</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ZK112.K173.Analysis code</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ZK112.K174.Analysis code</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ZK112.K175.Analysis code</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ZK112.K176.Analysis code</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ZK112.K177.Analysis code</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ZK112.K178.Analysis code</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ZK112.K179.Analysis code</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ZK112.K180.Analysis code</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ZK112.K181.Analysis code</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ZK112.K182.Analysis code</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ZK112.K183.Analysis code</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ZK112.K184.Analysis code</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ZK112.K185.Analysis code</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ZK112.K186.Analysis code</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ZK112.K187.Analysis code</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ZK112.K188.Analysis code</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ZK112.K189.Analysis code</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ZK112.K190.Analysis code</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ZK112.K191.Analysis code</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ZK112.K192.Analysis code</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ZK112.K193.Analysis code</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ZK112.K194.Analysis code</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ZK112.K195.Analysis code</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ZK112.K196.Analysis code</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ZK112.K197.Analysis code</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ZK112.K198.Analysis code</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ZK112.K199.Analysis code</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ZK112.K200.Analysis code</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ZK112.K201.Analysis code</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ZK112.K202.Analysis code</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ZK112.K203.Analysis code</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ZK112.K204.Analysis code</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ZK112.K205.Analysis code</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ZK112.K206.Analysis code</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ZK112.K207.Analysis code</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ZK112.K208.Analysis code</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ZK112.K209.Analysis code</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ZK112.K210.Analysis code</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ZK112.K211.Analysis code</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ZK112.K212.Analysis code</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ZK112.K213.Analysis code</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ZK112.K214.Analysis code</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ZK112.K215.Analysis code</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ZK112.K216.Analysis code</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ZK112.K217.Analysis code</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ZK112.K218.Analysis code</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ZK112.K219.Analysis code</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ZK112.K220.Analysis code</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ZK112.K221.Analysis code</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ZK112.K222.Analysis code</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ZK112.K223.Analysis code</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ZK112.K224.Analysis code</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ZK112.K225.Analysis code</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ZK112.K226.Analysis code</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ZK112.K227.Analysis code</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ZK112.K228.Analysis code</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ZK112.K229.Analysis code</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ZK112.K230.Analysis code</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ZK112.K231.Analysis code</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ZK112.K232.Analysis code</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ZK112.K233.Analysis code</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ZK112.K234.Analysis code</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ZK112.K235.Analysis code</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ZK112.K236.Analysis code</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ZK112.K237.Analysis code</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ZK112.K238.Analysis code</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ZK112.K239.Analysis code</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ZK112.K240.Analysis code</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ZK112.K241.Analysis code</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ZK112.K242.Analysis code</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ZK112.K243.Analysis code</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ZK112.K244.Analysis code</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ZK112.K245.Analysis code</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ZK112.K246.Analysis code</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ZK112.K247.Analysis code</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ZK112.K248.Analysis code</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ZK112.K249.Analysis code</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ZK112.K250.Analysis code</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ZK112.K251.Analysis code</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ZK112.K252.Analysis code</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ZK112.K253.Analysis code</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ZK112.K254.Analysis code</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ZK112.K255.Analysis code</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ZK112.K256.Analysis code</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ZK112.K257.Analysis code</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ZK112.K258.Analysis code</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ZK112.K259.Analysis code</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ZK112.K260.Analysis code</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ZK112.K261.Analysis code</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ZK112.K262.Analysis code</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ZK112.K263.Analysis code</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ZK112.K264.Analysis code</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ZK112.K265.Analysis code</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ZK112.K266.Analysis code</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ZK112.K267.Analysis code</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ZK112.K268.Analysis code</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ZK112.K269.Analysis code</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ZK112.K270.Analysis code</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ZK112.K271.Analysis code</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ZK112.K272.Analysis code</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ZK112.K273.Analysis code</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ZK112.K274.Analysis code</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ZK112.K275.Analysis code</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ZK112.K276.Analysis code</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ZK112.K277.Analysis code</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ZK112.K278.Analysis code</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ZK112.K279.Analysis code</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ZK112.K280.Analysis code</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ZK112.K281.Analysis code</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ZK112.K282.Analysis code</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ZK112.K283.Analysis code</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ZK112.K284.Analysis code</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ZK112.K285.Analysis code</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ZK112.K286.Analysis code</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ZK112.K287.Analysis code</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ZK112.K288.Analysis code</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ZK112.K289.Analysis code</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ZK112.K290.Analysis code</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ZK112.K291.Analysis code</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ZK112.K292.Analysis code</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ZK112.K293.Analysis code</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ZK112.K294.Analysis code</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ZK112.K295.Analysis code</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ZK112.K296.Analysis code</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ZK112.K297.Analysis code</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ZK112.K298.Analysis code</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ZK112.K299.Analysis code</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ZK112.K300.Analysis code</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ZK112.K301.Analysis code</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ZK112.K302.Analysis code</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ZK112.K303.Analysis code</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ZK112.K304.Analysis code</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ZK112.K305.Analysis code</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ZK112.K306.Analysis code</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ZK112.K307.Analysis code</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ZK112.K308.Analysis code</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ZK112.K309.Analysis code</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ZK112.K310.Analysis code</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ZK112.K311.Analysis code</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ZK112.K312.Analysis code</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ZK112.K313.Analysis code</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ZK112.K314.Analysis code</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ZK112.K315.Analysis code</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ZK112.K316.Analysis code</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ZK112.K317.Analysis code</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ZK112.K318.Analysis code</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ZK112.K319.Analysis code</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ZK112.K320.Analysis code</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ZK112.K321.Analysis code</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ZK112.K322.Analysis code</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ZK112.K323.Analysis code</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ZK112.K324.Analysis code</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ZK112.K325.Analysis code</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ZK112.K326.Analysis code</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ZK112.K327.Analysis code</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ZK112.K328.Analysis code</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ZK112.K329.Analysis code</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ZK112.K330.Analysis code</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ZK112.K331.Analysis code</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ZK112.K332.Analysis code</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ZK112.K333.Analysis code</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ZK112.K334.Analysis code</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ZK112.K335.Analysis code</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ZK112.K336.Analysis code</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ZK112.K337.Analysis code</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ZK112.K338.Analysis code</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ZK112.K339.Analysis code</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ZK112.K340.Analysis code</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ZK112.K341.Analysis code</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ZK112.K342.Analysis code</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ZK112.K343.Analysis code</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ZK112.K344.Analysis code</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ZK112.K345.Analysis code</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ZK112.K346.Analysis code</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ZK112.K347.Analysis code</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ZK112.K348.Analysis code</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ZK112.K349.Analysis code</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ZK112.K350.Analysis code</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ZK112.K351.Analysis code</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ZK112.K352.Analysis code</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ZK112.K353.Analysis code</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ZK112.K354.Analysis code</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ZK112.K355.Analysis code</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ZK112.K356.Analysis code</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ZK112.K357.Analysis code</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ZK112.K358.Analysis code</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ZK112.K359.Analysis code</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ZK112.K360.Analysis code</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ZK112.K361.Analysis code</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ZK112.K362.Analysis code</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ZK112.K363.Analysis code</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ZK112.K364.Analysis code</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ZK112.K365.Analysis code</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ZK112.K366.Analysis code</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ZK112.K367.Analysis code</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ZK112.K368.Analysis code</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ZK112.K369.Analysis code</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ZK112.K370.Analysis code</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ZK112.K371.Analysis code</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ZK112.K372.Analysis code</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ZK112.K373.Analysis code</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ZK112.K374.Analysis code</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ZK112.K375.Analysis code</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ZK112.K376.Analysis code</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ZK112.K377.Analysis code</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ZK112.K378.Analysis code</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ZK112.K379.Analysis code</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ZK112.K380.Analysis code</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ZK112.K381.Analysis code</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ZK112.K382.Analysis code</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ZK112.K383.Analysis code</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ZK112.K384.Analysis code</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ZK112.K385.Analysis code</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ZK112.K386.Analysis code</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ZK112.K387.Analysis code</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ZK112.K388.Analysis code</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ZK112.K389.Analysis code</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ZK112.K390.Analysis code</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ZK112.K391.Analysis code</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ZK112.K392.Analysis code</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ZK112.K393.Analysis code</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ZK112.K394.Analysis code</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ZK112.K395.Analysis code</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ZK112.K396.Analysis code</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ZK112.K397.Analysis code</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ZK112.K398.Analysis code</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ZK112.K399.Analysis code</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ZK113.K100.Analysis code</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ZK113.K101.Analysis code</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ZK113.K102.Analysis code</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ZK113.K103.Analysis code</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ZK113.K104.Analysis code</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ZK113.K105.Analysis code</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ZK113.K106.Analysis code</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ZK113.K107.Analysis code</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ZK113.K108.Analysis code</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ZK113.K109.Analysis code</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ZK113.K110.Analysis code</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ZK113.K111.Analysis code</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ZK113.K112.Analysis code</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ZK113.K113.Analysis code</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ZK113.K114.Analysis code</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ZK113.K115.Analysis code</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ZK113.K116.Analysis code</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ZK113.K117.Analysis code</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ZK113.K118.Analysis code</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ZK113.K119.Analysis code</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ZK113.K120.Analysis code</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ZK113.K121.Analysis code</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ZK113.K122.Analysis code</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ZK113.K123.Analysis code</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ZK113.K124.Analysis code</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ZK113.K125.Analysis code</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ZK113.K126.Analysis code</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ZK113.K127.Analysis code</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ZK113.K128.Analysis code</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ZK113.K129.Analysis code</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ZK113.K130.Analysis code</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ZK113.K131.Analysis code</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ZK113.K132.Analysis code</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ZK113.K133.Analysis code</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ZK113.K134.Analysis code</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ZK113.K135.Analysis code</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ZK113.K136.Analysis code</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ZK113.K137.Analysis code</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ZK113.K138.Analysis code</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ZK113.K139.Analysis code</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ZK113.K140.Analysis code</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ZK113.K141.Analysis code</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ZK113.K142.Analysis code</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ZK113.K143.Analysis code</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ZK113.K144.Analysis code</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ZK113.K145.Analysis code</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ZK113.K146.Analysis code</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ZK113.K147.Analysis code</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ZK113.K148.Analysis code</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ZK113.K149.Analysis code</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ZK113.K150.Analysis code</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ZK113.K151.Analysis code</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ZK113.K152.Analysis code</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ZK113.K153.Analysis code</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ZK113.K154.Analysis code</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ZK113.K155.Analysis code</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ZK113.K156.Analysis code</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ZK113.K157.Analysis code</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ZK113.K158.Analysis code</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ZK113.K159.Analysis code</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ZK113.K160.Analysis code</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ZK113.K161.Analysis code</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ZK113.K162.Analysis code</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ZK113.K163.Analysis code</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ZK113.K164.Analysis code</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ZK113.K165.Analysis code</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ZK113.K166.Analysis code</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ZK113.K167.Analysis code</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ZK113.K168.Analysis code</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ZK113.K169.Analysis code</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ZK113.K170.Analysis code</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ZK113.K171.Analysis code</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ZK113.K172.Analysis code</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ZK113.K173.Analysis code</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ZK113.K174.Analysis code</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ZK113.K175.Analysis code</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ZK113.K176.Analysis code</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ZK113.K177.Analysis code</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ZK113.K178.Analysis code</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ZK113.K179.Analysis code</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ZK113.K180.Analysis code</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ZK113.K181.Analysis code</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ZK113.K182.Analysis code</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ZK113.K183.Analysis code</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ZK113.K184.Analysis code</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ZK113.K185.Analysis code</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ZK113.K186.Analysis code</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ZK113.K187.Analysis code</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ZK113.K188.Analysis code</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ZK113.K189.Analysis code</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ZK113.K190.Analysis code</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ZK113.K191.Analysis code</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ZK113.K192.Analysis code</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ZK113.K193.Analysis code</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ZK113.K194.Analysis code</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ZK113.K195.Analysis code</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ZK113.K196.Analysis code</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ZK113.K197.Analysis code</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ZK113.K198.Analysis code</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ZK113.K199.Analysis code</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ZK113.K200.Analysis code</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ZK113.K201.Analysis code</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ZK113.K202.Analysis code</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ZK113.K203.Analysis code</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ZK113.K204.Analysis code</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ZK113.K205.Analysis code</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ZK113.K206.Analysis code</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ZK113.K207.Analysis code</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ZK113.K208.Analysis code</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ZK113.K209.Analysis code</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ZK113.K210.Analysis code</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ZK113.K211.Analysis code</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ZK113.K212.Analysis code</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ZK113.K213.Analysis code</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ZK113.K214.Analysis code</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ZK113.K215.Analysis code</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ZK113.K216.Analysis code</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ZK113.K217.Analysis code</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ZK113.K218.Analysis code</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ZK113.K219.Analysis code</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ZK113.K220.Analysis code</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ZK113.K221.Analysis code</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ZK113.K222.Analysis code</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ZK113.K223.Analysis code</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ZK113.K224.Analysis code</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ZK113.K225.Analysis code</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ZK113.K226.Analysis code</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ZK113.K227.Analysis code</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ZK113.K228.Analysis code</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ZK113.K229.Analysis code</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ZK113.K230.Analysis code</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ZK113.K231.Analysis code</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ZK113.K232.Analysis code</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ZK113.K233.Analysis code</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ZK113.K234.Analysis code</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ZK113.K235.Analysis code</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ZK113.K236.Analysis code</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ZK113.K237.Analysis code</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ZK113.K238.Analysis code</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ZK113.K239.Analysis code</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ZK113.K240.Analysis code</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ZK113.K241.Analysis code</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ZK113.K242.Analysis code</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ZK113.K243.Analysis code</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ZK113.K244.Analysis code</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ZK113.K245.Analysis code</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ZK113.K246.Analysis code</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ZK113.K247.Analysis code</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ZK113.K248.Analysis code</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ZK113.K249.Analysis code</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ZK113.K250.Analysis code</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ZK113.K251.Analysis code</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ZK113.K252.Analysis code</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ZK113.K253.Analysis code</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ZK113.K254.Analysis code</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ZK113.K255.Analysis code</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ZK113.K256.Analysis code</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ZK113.K257.Analysis code</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ZK113.K258.Analysis code</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ZK113.K259.Analysis code</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ZK113.K260.Analysis code</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ZK113.K261.Analysis code</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ZK113.K262.Analysis code</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ZK113.K263.Analysis code</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ZK113.K264.Analysis code</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ZK113.K265.Analysis code</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ZK113.K266.Analysis code</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ZK113.K267.Analysis code</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ZK113.K268.Analysis code</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ZK113.K269.Analysis code</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ZK113.K270.Analysis code</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ZK113.K271.Analysis code</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ZK113.K272.Analysis code</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ZK113.K273.Analysis code</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ZK113.K274.Analysis code</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ZK113.K275.Analysis code</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ZK113.K276.Analysis code</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ZK113.K277.Analysis code</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ZK113.K278.Analysis code</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ZK113.K279.Analysis code</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ZK113.K280.Analysis code</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ZK113.K281.Analysis code</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ZK113.K282.Analysis code</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ZK113.K283.Analysis code</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ZK113.K284.Analysis code</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ZK113.K285.Analysis code</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ZK113.K286.Analysis code</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ZK113.K287.Analysis code</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ZK113.K288.Analysis code</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ZK113.K289.Analysis code</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ZK113.K290.Analysis code</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ZK113.K291.Analysis code</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ZK113.K292.Analysis code</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ZK113.K293.Analysis code</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ZK113.K294.Analysis code</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ZK113.K295.Analysis code</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ZK113.K296.Analysis code</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ZK113.K297.Analysis code</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ZK113.K298.Analysis code</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ZK113.K299.Analysis code</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ZK113.K300.Analysis code</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ZK113.K301.Analysis code</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ZK113.K302.Analysis code</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ZK113.K303.Analysis code</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ZK113.K304.Analysis code</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ZK113.K305.Analysis code</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ZK113.K306.Analysis code</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ZK113.K307.Analysis code</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ZK113.K308.Analysis code</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ZK113.K309.Analysis code</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ZK113.K310.Analysis code</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ZK113.K311.Analysis code</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ZK113.K312.Analysis code</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ZK113.K313.Analysis code</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ZK113.K314.Analysis code</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ZK113.K315.Analysis code</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ZK113.K316.Analysis code</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ZK113.K317.Analysis code</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ZK113.K318.Analysis code</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ZK113.K319.Analysis code</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ZK113.K320.Analysis code</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ZK113.K321.Analysis code</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ZK113.K322.Analysis code</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ZK113.K323.Analysis code</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ZK113.K324.Analysis code</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ZK113.K325.Analysis code</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ZK113.K326.Analysis code</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ZK113.K327.Analysis code</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ZK113.K328.Analysis code</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ZK113.K329.Analysis code</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ZK113.K330.Analysis code</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ZK113.K331.Analysis code</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ZK113.K332.Analysis code</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ZK113.K333.Analysis code</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ZK113.K334.Analysis code</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ZK113.K335.Analysis code</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ZK113.K336.Analysis code</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ZK113.K337.Analysis code</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ZK113.K338.Analysis code</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ZK113.K339.Analysis code</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ZK113.K340.Analysis code</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ZK113.K341.Analysis code</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ZK113.K342.Analysis code</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ZK113.K343.Analysis code</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ZK113.K344.Analysis code</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ZK113.K345.Analysis code</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ZK113.K346.Analysis code</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ZK113.K347.Analysis code</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ZK113.K348.Analysis code</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ZK113.K349.Analysis code</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ZK113.K350.Analysis code</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ZK113.K351.Analysis code</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ZK113.K352.Analysis code</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ZK113.K353.Analysis code</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ZK113.K354.Analysis code</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ZK113.K355.Analysis code</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ZK113.K356.Analysis code</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ZK113.K357.Analysis code</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ZK113.K358.Analysis code</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ZK113.K359.Analysis code</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ZK113.K360.Analysis code</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ZK113.K361.Analysis code</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ZK113.K362.Analysis code</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ZK113.K363.Analysis code</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ZK113.K364.Analysis code</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ZK113.K365.Analysis code</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ZK113.K366.Analysis code</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ZK113.K367.Analysis code</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ZK113.K368.Analysis code</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ZK113.K369.Analysis code</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ZK113.K370.Analysis code</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ZK113.K371.Analysis code</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ZK113.K372.Analysis code</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ZK113.K373.Analysis code</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ZK113.K374.Analysis code</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ZK113.K375.Analysis code</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ZK113.K376.Analysis code</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ZK113.K377.Analysis code</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ZK113.K378.Analysis code</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ZK113.K379.Analysis code</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ZK113.K380.Analysis code</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ZK113.K381.Analysis code</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ZK113.K382.Analysis code</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ZK113.K383.Analysis code</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ZK113.K384.Analysis code</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ZK113.K385.Analysis code</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ZK113.K386.Analysis code</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ZK113.K387.Analysis code</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ZK113.K388.Analysis code</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ZK113.K389.Analysis code</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ZK113.K390.Analysis code</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ZK113.K391.Analysis code</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ZK113.K392.Analysis code</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ZK113.K393.Analysis code</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ZK113.K394.Analysis code</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ZK113.K395.Analysis code</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ZK113.K396.Analysis code</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ZK113.K397.Analysis code</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ZK113.K398.Analysis code</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ZK113.K399.Analysis code</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ZK114.K100.Analysis code</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ZK114.K101.Analysis code</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ZK114.K102.Analysis code</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ZK114.K103.Analysis code</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ZK114.K104.Analysis code</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ZK114.K105.Analysis code</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ZK114.K106.Analysis code</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ZK114.K107.Analysis code</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ZK114.K108.Analysis code</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ZK114.K109.Analysis code</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ZK114.K110.Analysis code</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ZK114.K111.Analysis code</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ZK114.K112.Analysis code</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ZK114.K113.Analysis code</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ZK114.K114.Analysis code</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ZK114.K115.Analysis code</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ZK114.K116.Analysis code</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ZK114.K117.Analysis code</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ZK114.K118.Analysis code</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ZK114.K119.Analysis code</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ZK114.K120.Analysis code</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ZK114.K121.Analysis code</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ZK114.K122.Analysis code</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ZK114.K123.Analysis code</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ZK114.K124.Analysis code</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ZK114.K125.Analysis code</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ZK114.K126.Analysis code</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ZK114.K127.Analysis code</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ZK114.K128.Analysis code</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ZK114.K129.Analysis code</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ZK114.K130.Analysis code</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ZK114.K131.Analysis code</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ZK114.K132.Analysis code</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ZK114.K133.Analysis code</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ZK114.K134.Analysis code</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ZK114.K135.Analysis code</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ZK114.K136.Analysis code</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ZK114.K137.Analysis code</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ZK114.K138.Analysis code</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ZK114.K139.Analysis code</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ZK114.K140.Analysis code</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ZK114.K141.Analysis code</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ZK114.K142.Analysis code</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ZK114.K143.Analysis code</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ZK114.K144.Analysis code</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ZK114.K145.Analysis code</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ZK114.K146.Analysis code</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ZK114.K147.Analysis code</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ZK114.K148.Analysis code</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ZK114.K149.Analysis code</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ZK114.K150.Analysis code</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ZK114.K151.Analysis code</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ZK114.K152.Analysis code</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ZK114.K153.Analysis code</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ZK114.K154.Analysis code</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ZK114.K155.Analysis code</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ZK114.K156.Analysis code</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ZK114.K157.Analysis code</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ZK114.K158.Analysis code</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ZK114.K159.Analysis code</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ZK114.K160.Analysis code</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ZK114.K161.Analysis code</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ZK114.K162.Analysis code</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ZK114.K163.Analysis code</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ZK114.K164.Analysis code</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ZK114.K165.Analysis code</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ZK114.K166.Analysis code</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ZK114.K167.Analysis code</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ZK114.K168.Analysis code</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ZK114.K169.Analysis code</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ZK114.K170.Analysis code</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ZK114.K171.Analysis code</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ZK114.K172.Analysis code</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ZK114.K173.Analysis code</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ZK114.K174.Analysis code</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ZK114.K175.Analysis code</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ZK114.K176.Analysis code</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ZK114.K177.Analysis code</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ZK114.K178.Analysis code</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ZK114.K179.Analysis code</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ZK114.K180.Analysis code</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ZK114.K181.Analysis code</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ZK114.K182.Analysis code</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ZK114.K183.Analysis code</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ZK114.K184.Analysis code</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ZK114.K185.Analysis code</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ZK114.K186.Analysis code</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ZK114.K187.Analysis code</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ZK114.K188.Analysis code</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ZK114.K189.Analysis code</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ZK114.K190.Analysis code</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ZK114.K191.Analysis code</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ZK114.K192.Analysis code</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ZK114.K193.Analysis code</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ZK114.K194.Analysis code</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ZK114.K195.Analysis code</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ZK114.K196.Analysis code</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ZK114.K197.Analysis code</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ZK114.K198.Analysis code</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ZK114.K199.Analysis code</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ZK114.K200.Analysis code</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ZK114.K201.Analysis code</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ZK114.K202.Analysis code</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ZK114.K203.Analysis code</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ZK114.K204.Analysis code</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ZK114.K205.Analysis code</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ZK114.K206.Analysis code</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ZK114.K207.Analysis code</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ZK114.K208.Analysis code</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ZK114.K209.Analysis code</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ZK114.K210.Analysis code</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ZK114.K211.Analysis code</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ZK114.K212.Analysis code</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ZK114.K213.Analysis code</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ZK114.K214.Analysis code</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ZK114.K215.Analysis code</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ZK114.K216.Analysis code</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ZK114.K217.Analysis code</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ZK114.K218.Analysis code</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ZK114.K219.Analysis code</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ZK114.K220.Analysis code</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ZK114.K221.Analysis code</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ZK114.K222.Analysis code</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ZK114.K223.Analysis code</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ZK114.K224.Analysis code</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ZK114.K225.Analysis code</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ZK114.K226.Analysis code</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ZK114.K227.Analysis code</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ZK114.K228.Analysis code</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ZK114.K229.Analysis code</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ZK114.K230.Analysis code</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ZK114.K231.Analysis code</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ZK114.K232.Analysis code</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ZK114.K233.Analysis code</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ZK114.K234.Analysis code</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ZK114.K235.Analysis code</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ZK114.K236.Analysis code</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ZK114.K237.Analysis code</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ZK114.K238.Analysis code</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ZK114.K239.Analysis code</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ZK114.K240.Analysis code</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ZK114.K241.Analysis code</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ZK114.K242.Analysis code</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ZK114.K243.Analysis code</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ZK114.K244.Analysis code</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ZK114.K245.Analysis code</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ZK114.K246.Analysis code</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ZK114.K247.Analysis code</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ZK114.K248.Analysis code</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ZK114.K249.Analysis code</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ZK114.K250.Analysis code</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ZK114.K251.Analysis code</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ZK114.K252.Analysis code</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ZK114.K253.Analysis code</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ZK114.K254.Analysis code</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ZK114.K255.Analysis code</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ZK114.K256.Analysis code</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ZK114.K257.Analysis code</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ZK114.K258.Analysis code</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ZK114.K259.Analysis code</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ZK114.K260.Analysis code</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ZK114.K261.Analysis code</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ZK114.K262.Analysis code</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ZK114.K263.Analysis code</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ZK114.K264.Analysis code</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ZK114.K265.Analysis code</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ZK114.K266.Analysis code</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ZK114.K267.Analysis code</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ZK114.K268.Analysis code</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ZK114.K269.Analysis code</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ZK114.K270.Analysis code</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ZK114.K271.Analysis code</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ZK114.K272.Analysis code</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ZK114.K273.Analysis code</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ZK114.K274.Analysis code</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ZK114.K275.Analysis code</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ZK114.K276.Analysis code</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ZK114.K277.Analysis code</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ZK114.K278.Analysis code</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ZK114.K279.Analysis code</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ZK114.K280.Analysis code</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ZK114.K281.Analysis code</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ZK114.K282.Analysis code</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ZK114.K283.Analysis code</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ZK114.K284.Analysis code</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ZK114.K285.Analysis code</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ZK114.K286.Analysis code</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ZK114.K287.Analysis code</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ZK114.K288.Analysis code</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ZK114.K289.Analysis code</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ZK114.K290.Analysis code</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ZK114.K291.Analysis code</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ZK114.K292.Analysis code</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ZK114.K293.Analysis code</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ZK114.K294.Analysis code</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ZK114.K295.Analysis code</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ZK114.K296.Analysis code</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ZK114.K297.Analysis code</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ZK114.K298.Analysis code</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ZK114.K299.Analysis code</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ZK114.K300.Analysis code</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ZK114.K301.Analysis code</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ZK114.K302.Analysis code</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ZK114.K303.Analysis code</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ZK114.K304.Analysis code</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ZK114.K305.Analysis code</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ZK114.K306.Analysis code</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ZK114.K307.Analysis code</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ZK114.K308.Analysis code</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ZK114.K309.Analysis code</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ZK114.K310.Analysis code</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ZK114.K311.Analysis code</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ZK114.K312.Analysis code</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ZK114.K313.Analysis code</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ZK114.K314.Analysis code</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ZK114.K315.Analysis code</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ZK114.K316.Analysis code</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ZK114.K317.Analysis code</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ZK114.K318.Analysis code</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ZK114.K319.Analysis code</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ZK114.K320.Analysis code</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ZK114.K321.Analysis code</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ZK114.K322.Analysis code</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ZK114.K323.Analysis code</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ZK114.K324.Analysis code</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ZK114.K325.Analysis code</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ZK114.K326.Analysis code</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ZK114.K327.Analysis code</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ZK114.K328.Analysis code</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ZK114.K329.Analysis code</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ZK114.K330.Analysis code</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ZK114.K331.Analysis code</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ZK114.K332.Analysis code</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ZK114.K333.Analysis code</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ZK114.K334.Analysis code</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ZK114.K335.Analysis code</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ZK114.K336.Analysis code</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ZK114.K337.Analysis code</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ZK114.K338.Analysis code</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ZK114.K339.Analysis code</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ZK114.K340.Analysis code</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ZK114.K341.Analysis code</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ZK114.K342.Analysis code</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ZK114.K343.Analysis code</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ZK114.K344.Analysis code</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ZK114.K345.Analysis code</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ZK114.K346.Analysis code</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ZK114.K347.Analysis code</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ZK114.K348.Analysis code</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ZK114.K349.Analysis code</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ZK114.K350.Analysis code</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ZK114.K351.Analysis code</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ZK114.K352.Analysis code</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ZK114.K353.Analysis code</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ZK114.K354.Analysis code</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ZK114.K355.Analysis code</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ZK114.K356.Analysis code</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ZK114.K357.Analysis code</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ZK114.K358.Analysis code</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ZK114.K359.Analysis code</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ZK114.K360.Analysis code</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ZK114.K361.Analysis code</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ZK114.K362.Analysis code</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ZK114.K363.Analysis code</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ZK114.K364.Analysis code</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ZK114.K365.Analysis code</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ZK114.K366.Analysis code</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ZK114.K367.Analysis code</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ZK114.K368.Analysis code</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ZK114.K369.Analysis code</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ZK114.K370.Analysis code</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ZK114.K371.Analysis code</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ZK114.K372.Analysis code</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ZK114.K373.Analysis code</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ZK114.K374.Analysis code</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ZK114.K375.Analysis code</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ZK114.K376.Analysis code</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ZK114.K377.Analysis code</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ZK114.K378.Analysis code</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ZK114.K379.Analysis code</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ZK114.K380.Analysis code</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ZK114.K381.Analysis code</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ZK114.K382.Analysis code</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ZK114.K383.Analysis code</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ZK114.K384.Analysis code</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ZK114.K385.Analysis code</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ZK114.K386.Analysis code</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ZK114.K387.Analysis code</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ZK114.K388.Analysis code</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ZK114.K389.Analysis code</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ZK114.K390.Analysis code</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ZK114.K391.Analysis code</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ZK114.K392.Analysis code</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ZK114.K393.Analysis code</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ZK114.K394.Analysis code</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ZK114.K395.Analysis code</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ZK114.K396.Analysis code</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ZK114.K397.Analysis code</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ZK114.K398.Analysis code</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ZK114.K399.Analysis code</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IF(G74&gt;E74,"Budget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IF(AY74&lt;0,"Actual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ZK112.K170.Analysis code</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SUM(AD9:AD22)</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6" si="3">+G8-AX8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59"/>
      <c r="B10" s="494"/>
      <c r="C10" s="360"/>
      <c r="D10" s="379"/>
      <c r="E10" s="256"/>
      <c r="F10" s="370">
        <f t="shared" ref="F10:F72" si="4">-E10+G10</f>
        <v>0</v>
      </c>
      <c r="G10" s="256"/>
      <c r="H10" s="572">
        <f t="shared" ref="H10:H72"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7">SUM(P10:AV10)</f>
        <v>0</v>
      </c>
      <c r="AX10" s="442">
        <f t="shared" ref="AX10:AX68" si="8">+AW10+N10</f>
        <v>0</v>
      </c>
      <c r="AY10" s="443">
        <f t="shared" si="3"/>
        <v>0</v>
      </c>
    </row>
    <row r="11" spans="1:52" s="4" customFormat="1" ht="15" customHeight="1" x14ac:dyDescent="0.2">
      <c r="A11" s="359"/>
      <c r="B11" s="494"/>
      <c r="C11" s="360"/>
      <c r="D11" s="379"/>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59"/>
      <c r="B12" s="494"/>
      <c r="C12" s="360"/>
      <c r="D12" s="379"/>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2">
      <c r="A13" s="150"/>
      <c r="B13" s="459"/>
      <c r="C13" s="451"/>
      <c r="D13" s="4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262"/>
      <c r="D14" s="373"/>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2">
      <c r="A20" s="150"/>
      <c r="B20" s="459"/>
      <c r="C20" s="262"/>
      <c r="D20" s="373"/>
      <c r="E20" s="256"/>
      <c r="F20" s="370">
        <f t="shared" si="4"/>
        <v>0</v>
      </c>
      <c r="G20" s="256"/>
      <c r="H20" s="572">
        <f t="shared" si="5"/>
        <v>0</v>
      </c>
      <c r="I20" s="224"/>
      <c r="J20" s="370">
        <f t="shared" si="6"/>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t="str">
        <f>+B8</f>
        <v>ZK112.K170.Analysis code</v>
      </c>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thickBot="1" x14ac:dyDescent="0.3">
      <c r="A22" s="170"/>
      <c r="B22" s="460"/>
      <c r="C22" s="280" t="s">
        <v>301</v>
      </c>
      <c r="D22" s="280"/>
      <c r="E22" s="277"/>
      <c r="F22" s="370">
        <f t="shared" si="4"/>
        <v>0</v>
      </c>
      <c r="G22" s="277"/>
      <c r="H22" s="579">
        <f t="shared" si="5"/>
        <v>0</v>
      </c>
      <c r="I22" s="227"/>
      <c r="J22" s="370">
        <f t="shared" si="6"/>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96" t="s">
        <v>223</v>
      </c>
      <c r="B23" s="458" t="str">
        <f>+LEFT($E$5,5)&amp;"."&amp;A23&amp;"."&amp;$E$3</f>
        <v>ZK112.K287.Analysis code</v>
      </c>
      <c r="C23" s="168" t="s">
        <v>224</v>
      </c>
      <c r="D23" s="168"/>
      <c r="E23" s="229">
        <f t="shared" ref="E23:L23" si="9">SUM(E24:E31)</f>
        <v>0</v>
      </c>
      <c r="F23" s="433">
        <f t="shared" si="9"/>
        <v>0</v>
      </c>
      <c r="G23" s="229">
        <f t="shared" si="9"/>
        <v>0</v>
      </c>
      <c r="H23" s="229">
        <f t="shared" si="9"/>
        <v>0</v>
      </c>
      <c r="I23" s="203">
        <f t="shared" si="9"/>
        <v>0</v>
      </c>
      <c r="J23" s="433">
        <f t="shared" si="9"/>
        <v>0</v>
      </c>
      <c r="K23" s="229">
        <f t="shared" si="9"/>
        <v>0</v>
      </c>
      <c r="L23" s="219">
        <f t="shared" si="9"/>
        <v>0</v>
      </c>
      <c r="M23" s="219"/>
      <c r="N23" s="198">
        <f>SUM(N24:N31)</f>
        <v>0</v>
      </c>
      <c r="O23" s="198">
        <f>SUM(O24:O31)</f>
        <v>0</v>
      </c>
      <c r="P23" s="265">
        <f>SUM(P24:P31)</f>
        <v>0</v>
      </c>
      <c r="Q23" s="269">
        <f>SUM(Q24:Q31)</f>
        <v>0</v>
      </c>
      <c r="R23" s="401">
        <f t="shared" ref="R23:X23" si="10">SUM(R24:R31)</f>
        <v>0</v>
      </c>
      <c r="S23" s="411">
        <f t="shared" si="10"/>
        <v>0</v>
      </c>
      <c r="T23" s="269">
        <f t="shared" si="10"/>
        <v>0</v>
      </c>
      <c r="U23" s="269">
        <f t="shared" si="10"/>
        <v>0</v>
      </c>
      <c r="V23" s="269">
        <f t="shared" si="10"/>
        <v>0</v>
      </c>
      <c r="W23" s="269">
        <f t="shared" si="10"/>
        <v>0</v>
      </c>
      <c r="X23" s="269">
        <f t="shared" si="10"/>
        <v>0</v>
      </c>
      <c r="Y23" s="269">
        <f t="shared" ref="Y23:AV23" si="11">SUM(Y24:Y31)</f>
        <v>0</v>
      </c>
      <c r="Z23" s="269">
        <f t="shared" si="11"/>
        <v>0</v>
      </c>
      <c r="AA23" s="269">
        <f t="shared" si="11"/>
        <v>0</v>
      </c>
      <c r="AB23" s="269">
        <f t="shared" si="11"/>
        <v>0</v>
      </c>
      <c r="AC23" s="269">
        <f t="shared" si="11"/>
        <v>0</v>
      </c>
      <c r="AD23" s="401">
        <f t="shared" si="11"/>
        <v>0</v>
      </c>
      <c r="AE23" s="411">
        <f t="shared" si="11"/>
        <v>0</v>
      </c>
      <c r="AF23" s="269">
        <f t="shared" si="11"/>
        <v>0</v>
      </c>
      <c r="AG23" s="269">
        <f t="shared" si="11"/>
        <v>0</v>
      </c>
      <c r="AH23" s="269">
        <f t="shared" si="11"/>
        <v>0</v>
      </c>
      <c r="AI23" s="269">
        <f t="shared" si="11"/>
        <v>0</v>
      </c>
      <c r="AJ23" s="269">
        <f t="shared" si="11"/>
        <v>0</v>
      </c>
      <c r="AK23" s="269">
        <f t="shared" si="11"/>
        <v>0</v>
      </c>
      <c r="AL23" s="269">
        <f t="shared" si="11"/>
        <v>0</v>
      </c>
      <c r="AM23" s="269">
        <f t="shared" si="11"/>
        <v>0</v>
      </c>
      <c r="AN23" s="269">
        <f t="shared" si="11"/>
        <v>0</v>
      </c>
      <c r="AO23" s="269">
        <f t="shared" si="11"/>
        <v>0</v>
      </c>
      <c r="AP23" s="401">
        <f t="shared" si="11"/>
        <v>0</v>
      </c>
      <c r="AQ23" s="411">
        <f t="shared" si="11"/>
        <v>0</v>
      </c>
      <c r="AR23" s="269">
        <f t="shared" si="11"/>
        <v>0</v>
      </c>
      <c r="AS23" s="269">
        <f t="shared" si="11"/>
        <v>0</v>
      </c>
      <c r="AT23" s="269">
        <f t="shared" si="11"/>
        <v>0</v>
      </c>
      <c r="AU23" s="269">
        <f t="shared" si="11"/>
        <v>0</v>
      </c>
      <c r="AV23" s="269">
        <f t="shared" si="11"/>
        <v>0</v>
      </c>
      <c r="AW23" s="441">
        <f t="shared" si="7"/>
        <v>0</v>
      </c>
      <c r="AX23" s="442">
        <f t="shared" si="8"/>
        <v>0</v>
      </c>
      <c r="AY23" s="443">
        <f t="shared" si="3"/>
        <v>0</v>
      </c>
    </row>
    <row r="24" spans="1:51" s="4" customFormat="1" ht="15" customHeight="1" x14ac:dyDescent="0.2">
      <c r="A24" s="339"/>
      <c r="B24" s="468" t="str">
        <f>+B23</f>
        <v>ZK112.K287.Analysis code</v>
      </c>
      <c r="C24" s="340"/>
      <c r="D24" s="340"/>
      <c r="E24" s="249"/>
      <c r="F24" s="370">
        <f t="shared" si="4"/>
        <v>0</v>
      </c>
      <c r="G24" s="249">
        <v>0</v>
      </c>
      <c r="H24" s="572">
        <f t="shared" si="5"/>
        <v>0</v>
      </c>
      <c r="I24" s="231"/>
      <c r="J24" s="370">
        <f t="shared" si="6"/>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7"/>
        <v>0</v>
      </c>
      <c r="AX24" s="442">
        <f t="shared" si="8"/>
        <v>0</v>
      </c>
      <c r="AY24" s="443">
        <f t="shared" si="3"/>
        <v>0</v>
      </c>
    </row>
    <row r="25" spans="1:51" s="4" customFormat="1" ht="15" customHeight="1" x14ac:dyDescent="0.2">
      <c r="A25" s="339"/>
      <c r="B25" s="468"/>
      <c r="C25" s="340"/>
      <c r="D25" s="346"/>
      <c r="E25" s="249"/>
      <c r="F25" s="370">
        <f t="shared" si="4"/>
        <v>0</v>
      </c>
      <c r="G25" s="249">
        <v>0</v>
      </c>
      <c r="H25" s="572">
        <f t="shared" si="5"/>
        <v>0</v>
      </c>
      <c r="I25" s="231"/>
      <c r="J25" s="370">
        <f t="shared" si="6"/>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12">SUM(P25:AV25)</f>
        <v>0</v>
      </c>
      <c r="AX25" s="442">
        <f t="shared" ref="AX25:AX30" si="13">+AW25+N25</f>
        <v>0</v>
      </c>
      <c r="AY25" s="443">
        <f t="shared" ref="AY25:AY30" si="14">+G25-AX25</f>
        <v>0</v>
      </c>
    </row>
    <row r="26" spans="1:51" s="4" customFormat="1" ht="15" customHeight="1" x14ac:dyDescent="0.2">
      <c r="A26" s="339"/>
      <c r="B26" s="468"/>
      <c r="C26" s="340"/>
      <c r="D26" s="346"/>
      <c r="E26" s="249"/>
      <c r="F26" s="370">
        <f t="shared" si="4"/>
        <v>0</v>
      </c>
      <c r="G26" s="249">
        <v>0</v>
      </c>
      <c r="H26" s="572">
        <f t="shared" si="5"/>
        <v>0</v>
      </c>
      <c r="I26" s="231"/>
      <c r="J26" s="370">
        <f t="shared" si="6"/>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12"/>
        <v>0</v>
      </c>
      <c r="AX26" s="442">
        <f t="shared" si="13"/>
        <v>0</v>
      </c>
      <c r="AY26" s="443">
        <f t="shared" si="14"/>
        <v>0</v>
      </c>
    </row>
    <row r="27" spans="1:51" s="4" customFormat="1" ht="15" customHeight="1" x14ac:dyDescent="0.2">
      <c r="A27" s="339"/>
      <c r="B27" s="468"/>
      <c r="C27" s="340"/>
      <c r="D27" s="346"/>
      <c r="E27" s="249"/>
      <c r="F27" s="370">
        <f t="shared" si="4"/>
        <v>0</v>
      </c>
      <c r="G27" s="249">
        <v>0</v>
      </c>
      <c r="H27" s="572">
        <f t="shared" si="5"/>
        <v>0</v>
      </c>
      <c r="I27" s="231"/>
      <c r="J27" s="370">
        <f t="shared" si="6"/>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2"/>
        <v>0</v>
      </c>
      <c r="AX27" s="442">
        <f t="shared" si="13"/>
        <v>0</v>
      </c>
      <c r="AY27" s="443">
        <f t="shared" si="14"/>
        <v>0</v>
      </c>
    </row>
    <row r="28" spans="1:51" s="4" customFormat="1" ht="15" customHeight="1" x14ac:dyDescent="0.2">
      <c r="A28" s="339"/>
      <c r="B28" s="468"/>
      <c r="C28" s="340"/>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2"/>
        <v>0</v>
      </c>
      <c r="AX28" s="442">
        <f t="shared" si="13"/>
        <v>0</v>
      </c>
      <c r="AY28" s="443">
        <f t="shared" si="14"/>
        <v>0</v>
      </c>
    </row>
    <row r="29" spans="1:51" s="4" customFormat="1" ht="15" customHeight="1" x14ac:dyDescent="0.2">
      <c r="A29" s="339"/>
      <c r="B29" s="468"/>
      <c r="C29" s="340"/>
      <c r="D29" s="346"/>
      <c r="E29" s="249"/>
      <c r="F29" s="370">
        <f t="shared" si="4"/>
        <v>0</v>
      </c>
      <c r="G29" s="249">
        <v>0</v>
      </c>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2"/>
        <v>0</v>
      </c>
      <c r="AX29" s="442">
        <f t="shared" si="13"/>
        <v>0</v>
      </c>
      <c r="AY29" s="443">
        <f t="shared" si="14"/>
        <v>0</v>
      </c>
    </row>
    <row r="30" spans="1:51" s="4" customFormat="1" ht="15" customHeight="1" x14ac:dyDescent="0.2">
      <c r="A30" s="339"/>
      <c r="B30" s="468" t="str">
        <f>+B24</f>
        <v>ZK112.K287.Analysis code</v>
      </c>
      <c r="C30" s="340"/>
      <c r="D30" s="346"/>
      <c r="E30" s="249"/>
      <c r="F30" s="370">
        <f t="shared" si="4"/>
        <v>0</v>
      </c>
      <c r="G30" s="249">
        <v>0</v>
      </c>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2"/>
        <v>0</v>
      </c>
      <c r="AX30" s="442">
        <f t="shared" si="13"/>
        <v>0</v>
      </c>
      <c r="AY30" s="443">
        <f t="shared" si="14"/>
        <v>0</v>
      </c>
    </row>
    <row r="31" spans="1:51" s="4" customFormat="1" ht="15" customHeight="1" thickBot="1" x14ac:dyDescent="0.25">
      <c r="A31" s="170"/>
      <c r="B31" s="460"/>
      <c r="C31" s="274" t="s">
        <v>301</v>
      </c>
      <c r="D31" s="274"/>
      <c r="E31" s="277"/>
      <c r="F31" s="370">
        <f t="shared" si="4"/>
        <v>0</v>
      </c>
      <c r="G31" s="277">
        <v>0</v>
      </c>
      <c r="H31" s="579">
        <f t="shared" si="5"/>
        <v>0</v>
      </c>
      <c r="I31" s="227"/>
      <c r="J31" s="370">
        <f t="shared" si="6"/>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7"/>
        <v>0</v>
      </c>
      <c r="AX31" s="442">
        <f t="shared" si="8"/>
        <v>0</v>
      </c>
      <c r="AY31" s="443">
        <f t="shared" si="3"/>
        <v>0</v>
      </c>
    </row>
    <row r="32" spans="1:51" s="4" customFormat="1" ht="15" customHeight="1" x14ac:dyDescent="0.2">
      <c r="A32" s="196" t="s">
        <v>225</v>
      </c>
      <c r="B32" s="458" t="str">
        <f>+LEFT($E$5,5)&amp;"."&amp;A32&amp;"."&amp;$E$3</f>
        <v>ZK112.K288.Analysis code</v>
      </c>
      <c r="C32" s="343" t="s">
        <v>226</v>
      </c>
      <c r="D32" s="343"/>
      <c r="E32" s="229">
        <f t="shared" ref="E32:L32" si="15">SUM(E33:E37)</f>
        <v>0</v>
      </c>
      <c r="F32" s="433">
        <f t="shared" si="15"/>
        <v>0</v>
      </c>
      <c r="G32" s="229">
        <f t="shared" si="15"/>
        <v>0</v>
      </c>
      <c r="H32" s="229">
        <f t="shared" si="15"/>
        <v>0</v>
      </c>
      <c r="I32" s="203">
        <f t="shared" si="15"/>
        <v>0</v>
      </c>
      <c r="J32" s="433">
        <f t="shared" si="15"/>
        <v>0</v>
      </c>
      <c r="K32" s="229">
        <f t="shared" si="15"/>
        <v>0</v>
      </c>
      <c r="L32" s="219">
        <f t="shared" si="15"/>
        <v>0</v>
      </c>
      <c r="M32" s="219"/>
      <c r="N32" s="198">
        <f>SUM(N33:N37)</f>
        <v>0</v>
      </c>
      <c r="O32" s="198">
        <f>SUM(O33:O37)</f>
        <v>0</v>
      </c>
      <c r="P32" s="265">
        <f>SUM(P33:P37)</f>
        <v>0</v>
      </c>
      <c r="Q32" s="269">
        <f>SUM(Q33:Q37)</f>
        <v>0</v>
      </c>
      <c r="R32" s="401">
        <f t="shared" ref="R32:X32" si="16">SUM(R33:R37)</f>
        <v>0</v>
      </c>
      <c r="S32" s="411">
        <f t="shared" si="16"/>
        <v>0</v>
      </c>
      <c r="T32" s="269">
        <f t="shared" si="16"/>
        <v>0</v>
      </c>
      <c r="U32" s="269">
        <f t="shared" si="16"/>
        <v>0</v>
      </c>
      <c r="V32" s="269">
        <f t="shared" si="16"/>
        <v>0</v>
      </c>
      <c r="W32" s="269">
        <f t="shared" si="16"/>
        <v>0</v>
      </c>
      <c r="X32" s="269">
        <f t="shared" si="16"/>
        <v>0</v>
      </c>
      <c r="Y32" s="269">
        <f t="shared" ref="Y32:AV32" si="17">SUM(Y33:Y37)</f>
        <v>0</v>
      </c>
      <c r="Z32" s="269">
        <f t="shared" si="17"/>
        <v>0</v>
      </c>
      <c r="AA32" s="269">
        <f t="shared" si="17"/>
        <v>0</v>
      </c>
      <c r="AB32" s="269">
        <f t="shared" si="17"/>
        <v>0</v>
      </c>
      <c r="AC32" s="269">
        <f t="shared" si="17"/>
        <v>0</v>
      </c>
      <c r="AD32" s="401">
        <f t="shared" si="17"/>
        <v>0</v>
      </c>
      <c r="AE32" s="411">
        <f t="shared" si="17"/>
        <v>0</v>
      </c>
      <c r="AF32" s="269">
        <f t="shared" si="17"/>
        <v>0</v>
      </c>
      <c r="AG32" s="269">
        <f t="shared" si="17"/>
        <v>0</v>
      </c>
      <c r="AH32" s="269">
        <f t="shared" si="17"/>
        <v>0</v>
      </c>
      <c r="AI32" s="269">
        <f t="shared" si="17"/>
        <v>0</v>
      </c>
      <c r="AJ32" s="269">
        <f t="shared" si="17"/>
        <v>0</v>
      </c>
      <c r="AK32" s="269">
        <f t="shared" si="17"/>
        <v>0</v>
      </c>
      <c r="AL32" s="269">
        <f t="shared" si="17"/>
        <v>0</v>
      </c>
      <c r="AM32" s="269">
        <f t="shared" si="17"/>
        <v>0</v>
      </c>
      <c r="AN32" s="269">
        <f t="shared" si="17"/>
        <v>0</v>
      </c>
      <c r="AO32" s="269">
        <f t="shared" si="17"/>
        <v>0</v>
      </c>
      <c r="AP32" s="401">
        <f t="shared" si="17"/>
        <v>0</v>
      </c>
      <c r="AQ32" s="411">
        <f t="shared" si="17"/>
        <v>0</v>
      </c>
      <c r="AR32" s="269">
        <f t="shared" si="17"/>
        <v>0</v>
      </c>
      <c r="AS32" s="269">
        <f t="shared" si="17"/>
        <v>0</v>
      </c>
      <c r="AT32" s="269">
        <f t="shared" si="17"/>
        <v>0</v>
      </c>
      <c r="AU32" s="269">
        <f t="shared" si="17"/>
        <v>0</v>
      </c>
      <c r="AV32" s="269">
        <f t="shared" si="17"/>
        <v>0</v>
      </c>
      <c r="AW32" s="441">
        <f t="shared" si="7"/>
        <v>0</v>
      </c>
      <c r="AX32" s="442">
        <f t="shared" si="8"/>
        <v>0</v>
      </c>
      <c r="AY32" s="443">
        <f t="shared" si="3"/>
        <v>0</v>
      </c>
    </row>
    <row r="33" spans="1:51" s="4" customFormat="1" ht="15" customHeight="1" x14ac:dyDescent="0.2">
      <c r="A33" s="339"/>
      <c r="B33" s="468"/>
      <c r="C33" s="340"/>
      <c r="D33" s="340"/>
      <c r="E33" s="249"/>
      <c r="F33" s="370">
        <f t="shared" si="4"/>
        <v>0</v>
      </c>
      <c r="G33" s="249">
        <v>0</v>
      </c>
      <c r="H33" s="572">
        <f t="shared" si="5"/>
        <v>0</v>
      </c>
      <c r="I33" s="231"/>
      <c r="J33" s="370">
        <f t="shared" si="6"/>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7"/>
        <v>0</v>
      </c>
      <c r="AX33" s="442">
        <f t="shared" si="8"/>
        <v>0</v>
      </c>
      <c r="AY33" s="443">
        <f t="shared" si="3"/>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ZK112.K288.Analysis code</v>
      </c>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4"/>
        <v>0</v>
      </c>
      <c r="G37" s="277">
        <v>0</v>
      </c>
      <c r="H37" s="579">
        <f t="shared" si="5"/>
        <v>0</v>
      </c>
      <c r="I37" s="227"/>
      <c r="J37" s="370">
        <f t="shared" si="6"/>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2">
      <c r="A38" s="196" t="s">
        <v>227</v>
      </c>
      <c r="B38" s="458" t="str">
        <f>+LEFT($E$5,5)&amp;"."&amp;A38&amp;"."&amp;$E$3</f>
        <v>ZK112.K120.Analysis code</v>
      </c>
      <c r="C38" s="343" t="s">
        <v>228</v>
      </c>
      <c r="D38" s="343"/>
      <c r="E38" s="229">
        <f t="shared" ref="E38:L38" si="18">SUM(E39:E43)</f>
        <v>0</v>
      </c>
      <c r="F38" s="433">
        <f>SUM(F39:F43)</f>
        <v>0</v>
      </c>
      <c r="G38" s="229">
        <f>SUM(G39:G43)</f>
        <v>0</v>
      </c>
      <c r="H38" s="229">
        <f t="shared" si="18"/>
        <v>0</v>
      </c>
      <c r="I38" s="203">
        <f t="shared" si="18"/>
        <v>0</v>
      </c>
      <c r="J38" s="433">
        <f>SUM(J39:J43)</f>
        <v>0</v>
      </c>
      <c r="K38" s="229">
        <f t="shared" si="18"/>
        <v>0</v>
      </c>
      <c r="L38" s="219">
        <f t="shared" si="18"/>
        <v>0</v>
      </c>
      <c r="M38" s="219"/>
      <c r="N38" s="198">
        <f>SUM(N39:N43)</f>
        <v>0</v>
      </c>
      <c r="O38" s="198">
        <f>SUM(O39:O43)</f>
        <v>0</v>
      </c>
      <c r="P38" s="265">
        <f>SUM(P39:P43)</f>
        <v>0</v>
      </c>
      <c r="Q38" s="269">
        <f>SUM(Q39:Q43)</f>
        <v>0</v>
      </c>
      <c r="R38" s="401">
        <f t="shared" ref="R38:X38" si="19">SUM(R39:R43)</f>
        <v>0</v>
      </c>
      <c r="S38" s="411">
        <f t="shared" si="19"/>
        <v>0</v>
      </c>
      <c r="T38" s="269">
        <f t="shared" si="19"/>
        <v>0</v>
      </c>
      <c r="U38" s="269">
        <f t="shared" si="19"/>
        <v>0</v>
      </c>
      <c r="V38" s="269">
        <f t="shared" si="19"/>
        <v>0</v>
      </c>
      <c r="W38" s="269">
        <f t="shared" si="19"/>
        <v>0</v>
      </c>
      <c r="X38" s="269">
        <f t="shared" si="19"/>
        <v>0</v>
      </c>
      <c r="Y38" s="269">
        <f t="shared" ref="Y38:AV38" si="20">SUM(Y39:Y43)</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7"/>
        <v>0</v>
      </c>
      <c r="AX38" s="442">
        <f t="shared" si="8"/>
        <v>0</v>
      </c>
      <c r="AY38" s="443">
        <f t="shared" si="3"/>
        <v>0</v>
      </c>
    </row>
    <row r="39" spans="1:51" s="4" customFormat="1" ht="15" customHeight="1" x14ac:dyDescent="0.2">
      <c r="A39" s="339"/>
      <c r="B39" s="468"/>
      <c r="C39" s="340"/>
      <c r="D39" s="340"/>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x14ac:dyDescent="0.2">
      <c r="A40" s="344"/>
      <c r="B40" s="469"/>
      <c r="C40" s="340"/>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4"/>
        <v>0</v>
      </c>
      <c r="G41" s="249">
        <v>0</v>
      </c>
      <c r="H41" s="572">
        <f t="shared" si="5"/>
        <v>0</v>
      </c>
      <c r="I41" s="231"/>
      <c r="J41" s="370">
        <f t="shared" si="6"/>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ZK112.K120.Analysis code</v>
      </c>
      <c r="C42" s="342"/>
      <c r="D42" s="342"/>
      <c r="E42" s="249"/>
      <c r="F42" s="370">
        <f t="shared" si="4"/>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4"/>
        <v>0</v>
      </c>
      <c r="G43" s="277">
        <v>0</v>
      </c>
      <c r="H43" s="579">
        <f t="shared" si="5"/>
        <v>0</v>
      </c>
      <c r="I43" s="227"/>
      <c r="J43" s="370">
        <f t="shared" si="6"/>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customHeight="1" x14ac:dyDescent="0.2">
      <c r="A44" s="196" t="s">
        <v>229</v>
      </c>
      <c r="B44" s="458" t="str">
        <f>+LEFT($E$5,5)&amp;"."&amp;A44&amp;"."&amp;$E$3</f>
        <v>ZK112.K289.Analysis code</v>
      </c>
      <c r="C44" s="343" t="s">
        <v>230</v>
      </c>
      <c r="D44" s="343"/>
      <c r="E44" s="229">
        <f t="shared" ref="E44:L44" si="21">SUM(E45:E48)</f>
        <v>0</v>
      </c>
      <c r="F44" s="433">
        <f>SUM(F45:F48)</f>
        <v>0</v>
      </c>
      <c r="G44" s="229">
        <f>SUM(G45:G48)</f>
        <v>0</v>
      </c>
      <c r="H44" s="229">
        <f t="shared" si="21"/>
        <v>0</v>
      </c>
      <c r="I44" s="203">
        <f t="shared" si="21"/>
        <v>0</v>
      </c>
      <c r="J44" s="433">
        <f>SUM(J45:J48)</f>
        <v>0</v>
      </c>
      <c r="K44" s="229">
        <f t="shared" si="21"/>
        <v>0</v>
      </c>
      <c r="L44" s="219">
        <f t="shared" si="21"/>
        <v>0</v>
      </c>
      <c r="M44" s="219"/>
      <c r="N44" s="198">
        <f>SUM(N45:N48)</f>
        <v>0</v>
      </c>
      <c r="O44" s="198">
        <f>SUM(O45:O48)</f>
        <v>0</v>
      </c>
      <c r="P44" s="265">
        <f>SUM(P45:P48)</f>
        <v>0</v>
      </c>
      <c r="Q44" s="269">
        <f>SUM(Q45:Q48)</f>
        <v>0</v>
      </c>
      <c r="R44" s="401">
        <f t="shared" ref="R44:X44" si="22">SUM(R45:R48)</f>
        <v>0</v>
      </c>
      <c r="S44" s="411">
        <f t="shared" si="22"/>
        <v>0</v>
      </c>
      <c r="T44" s="269">
        <f t="shared" si="22"/>
        <v>0</v>
      </c>
      <c r="U44" s="269">
        <f t="shared" si="22"/>
        <v>0</v>
      </c>
      <c r="V44" s="269">
        <f t="shared" si="22"/>
        <v>0</v>
      </c>
      <c r="W44" s="269">
        <f t="shared" si="22"/>
        <v>0</v>
      </c>
      <c r="X44" s="269">
        <f t="shared" si="22"/>
        <v>0</v>
      </c>
      <c r="Y44" s="269">
        <f t="shared" ref="Y44:AV44" si="23">SUM(Y45:Y48)</f>
        <v>0</v>
      </c>
      <c r="Z44" s="269">
        <f t="shared" si="23"/>
        <v>0</v>
      </c>
      <c r="AA44" s="269">
        <f t="shared" si="23"/>
        <v>0</v>
      </c>
      <c r="AB44" s="269">
        <f t="shared" si="23"/>
        <v>0</v>
      </c>
      <c r="AC44" s="269">
        <f t="shared" si="23"/>
        <v>0</v>
      </c>
      <c r="AD44" s="401">
        <f t="shared" si="23"/>
        <v>0</v>
      </c>
      <c r="AE44" s="411">
        <f t="shared" si="23"/>
        <v>0</v>
      </c>
      <c r="AF44" s="269">
        <f t="shared" si="23"/>
        <v>0</v>
      </c>
      <c r="AG44" s="269">
        <f t="shared" si="23"/>
        <v>0</v>
      </c>
      <c r="AH44" s="269">
        <f t="shared" si="23"/>
        <v>0</v>
      </c>
      <c r="AI44" s="269">
        <f t="shared" si="23"/>
        <v>0</v>
      </c>
      <c r="AJ44" s="269">
        <f t="shared" si="23"/>
        <v>0</v>
      </c>
      <c r="AK44" s="269">
        <f t="shared" si="23"/>
        <v>0</v>
      </c>
      <c r="AL44" s="269">
        <f t="shared" si="23"/>
        <v>0</v>
      </c>
      <c r="AM44" s="269">
        <f t="shared" si="23"/>
        <v>0</v>
      </c>
      <c r="AN44" s="269">
        <f t="shared" si="23"/>
        <v>0</v>
      </c>
      <c r="AO44" s="269">
        <f t="shared" si="23"/>
        <v>0</v>
      </c>
      <c r="AP44" s="401">
        <f t="shared" si="23"/>
        <v>0</v>
      </c>
      <c r="AQ44" s="411">
        <f t="shared" si="23"/>
        <v>0</v>
      </c>
      <c r="AR44" s="269">
        <f t="shared" si="23"/>
        <v>0</v>
      </c>
      <c r="AS44" s="269">
        <f t="shared" si="23"/>
        <v>0</v>
      </c>
      <c r="AT44" s="269">
        <f t="shared" si="23"/>
        <v>0</v>
      </c>
      <c r="AU44" s="269">
        <f t="shared" si="23"/>
        <v>0</v>
      </c>
      <c r="AV44" s="269">
        <f t="shared" si="23"/>
        <v>0</v>
      </c>
      <c r="AW44" s="441">
        <f t="shared" si="7"/>
        <v>0</v>
      </c>
      <c r="AX44" s="442">
        <f t="shared" si="8"/>
        <v>0</v>
      </c>
      <c r="AY44" s="443">
        <f t="shared" si="3"/>
        <v>0</v>
      </c>
    </row>
    <row r="45" spans="1:51" s="4" customFormat="1" ht="15" customHeight="1" x14ac:dyDescent="0.2">
      <c r="A45" s="344"/>
      <c r="B45" s="469"/>
      <c r="C45" s="340"/>
      <c r="D45" s="340"/>
      <c r="E45" s="249"/>
      <c r="F45" s="370">
        <f t="shared" si="4"/>
        <v>0</v>
      </c>
      <c r="G45" s="249">
        <v>0</v>
      </c>
      <c r="H45" s="572">
        <f t="shared" si="5"/>
        <v>0</v>
      </c>
      <c r="I45" s="231"/>
      <c r="J45" s="370">
        <f t="shared" si="6"/>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customHeight="1" x14ac:dyDescent="0.2">
      <c r="A46" s="339"/>
      <c r="B46" s="468"/>
      <c r="C46" s="340"/>
      <c r="D46" s="346"/>
      <c r="E46" s="249"/>
      <c r="F46" s="370">
        <f t="shared" si="4"/>
        <v>0</v>
      </c>
      <c r="G46" s="249">
        <v>0</v>
      </c>
      <c r="H46" s="572">
        <f t="shared" si="5"/>
        <v>0</v>
      </c>
      <c r="I46" s="231"/>
      <c r="J46" s="370">
        <f t="shared" si="6"/>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ZK112.K289.Analysis code</v>
      </c>
      <c r="C47" s="340"/>
      <c r="D47" s="346"/>
      <c r="E47" s="249"/>
      <c r="F47" s="370">
        <f t="shared" si="4"/>
        <v>0</v>
      </c>
      <c r="G47" s="249">
        <v>0</v>
      </c>
      <c r="H47" s="572">
        <f t="shared" si="5"/>
        <v>0</v>
      </c>
      <c r="I47" s="231"/>
      <c r="J47" s="370">
        <f t="shared" si="6"/>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4"/>
        <v>0</v>
      </c>
      <c r="G48" s="277">
        <v>0</v>
      </c>
      <c r="H48" s="579">
        <f t="shared" si="5"/>
        <v>0</v>
      </c>
      <c r="I48" s="227"/>
      <c r="J48" s="371">
        <f t="shared" si="6"/>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7"/>
        <v>0</v>
      </c>
      <c r="AX48" s="442">
        <f t="shared" si="8"/>
        <v>0</v>
      </c>
      <c r="AY48" s="443">
        <f t="shared" si="3"/>
        <v>0</v>
      </c>
    </row>
    <row r="49" spans="1:51" s="4" customFormat="1" ht="15" hidden="1" customHeight="1" x14ac:dyDescent="0.2">
      <c r="A49" s="557"/>
      <c r="B49" s="576"/>
      <c r="C49" s="450"/>
      <c r="D49" s="450"/>
      <c r="E49" s="431">
        <f t="shared" ref="E49:L49" si="24">SUM(E50:E51)</f>
        <v>0</v>
      </c>
      <c r="F49" s="574">
        <f>SUM(F50:F51)</f>
        <v>0</v>
      </c>
      <c r="G49" s="431">
        <f>SUM(G50:G51)</f>
        <v>0</v>
      </c>
      <c r="H49" s="431">
        <f t="shared" si="24"/>
        <v>0</v>
      </c>
      <c r="I49" s="550">
        <f t="shared" si="24"/>
        <v>0</v>
      </c>
      <c r="J49" s="549">
        <f>SUM(J50:J51)</f>
        <v>0</v>
      </c>
      <c r="K49" s="550">
        <f t="shared" si="24"/>
        <v>0</v>
      </c>
      <c r="L49" s="551">
        <f t="shared" si="24"/>
        <v>0</v>
      </c>
      <c r="M49" s="551"/>
      <c r="N49" s="480">
        <f>SUM(N50:N51)</f>
        <v>0</v>
      </c>
      <c r="O49" s="480">
        <f>SUM(O50:O51)</f>
        <v>0</v>
      </c>
      <c r="P49" s="481">
        <f>SUM(P50:P51)</f>
        <v>0</v>
      </c>
      <c r="Q49" s="482">
        <f>SUM(Q50:Q51)</f>
        <v>0</v>
      </c>
      <c r="R49" s="483">
        <f t="shared" ref="R49:X49" si="25">SUM(R50:R51)</f>
        <v>0</v>
      </c>
      <c r="S49" s="484">
        <f t="shared" si="25"/>
        <v>0</v>
      </c>
      <c r="T49" s="482">
        <f t="shared" si="25"/>
        <v>0</v>
      </c>
      <c r="U49" s="482">
        <f t="shared" si="25"/>
        <v>0</v>
      </c>
      <c r="V49" s="482">
        <f t="shared" si="25"/>
        <v>0</v>
      </c>
      <c r="W49" s="482">
        <f t="shared" si="25"/>
        <v>0</v>
      </c>
      <c r="X49" s="482">
        <f t="shared" si="25"/>
        <v>0</v>
      </c>
      <c r="Y49" s="482">
        <f t="shared" ref="Y49:AV49" si="26">SUM(Y50:Y51)</f>
        <v>0</v>
      </c>
      <c r="Z49" s="482">
        <f t="shared" si="26"/>
        <v>0</v>
      </c>
      <c r="AA49" s="482">
        <f t="shared" si="26"/>
        <v>0</v>
      </c>
      <c r="AB49" s="482">
        <f t="shared" si="26"/>
        <v>0</v>
      </c>
      <c r="AC49" s="482">
        <f t="shared" si="26"/>
        <v>0</v>
      </c>
      <c r="AD49" s="483">
        <f t="shared" si="26"/>
        <v>0</v>
      </c>
      <c r="AE49" s="484">
        <f t="shared" si="26"/>
        <v>0</v>
      </c>
      <c r="AF49" s="482">
        <f t="shared" si="26"/>
        <v>0</v>
      </c>
      <c r="AG49" s="482">
        <f t="shared" si="26"/>
        <v>0</v>
      </c>
      <c r="AH49" s="482">
        <f t="shared" si="26"/>
        <v>0</v>
      </c>
      <c r="AI49" s="482">
        <f t="shared" si="26"/>
        <v>0</v>
      </c>
      <c r="AJ49" s="482">
        <f t="shared" si="26"/>
        <v>0</v>
      </c>
      <c r="AK49" s="482">
        <f t="shared" si="26"/>
        <v>0</v>
      </c>
      <c r="AL49" s="482">
        <f t="shared" si="26"/>
        <v>0</v>
      </c>
      <c r="AM49" s="482">
        <f t="shared" si="26"/>
        <v>0</v>
      </c>
      <c r="AN49" s="482">
        <f t="shared" si="26"/>
        <v>0</v>
      </c>
      <c r="AO49" s="482">
        <f t="shared" si="26"/>
        <v>0</v>
      </c>
      <c r="AP49" s="483">
        <f t="shared" si="26"/>
        <v>0</v>
      </c>
      <c r="AQ49" s="484">
        <f t="shared" si="26"/>
        <v>0</v>
      </c>
      <c r="AR49" s="482">
        <f t="shared" si="26"/>
        <v>0</v>
      </c>
      <c r="AS49" s="482">
        <f t="shared" si="26"/>
        <v>0</v>
      </c>
      <c r="AT49" s="482">
        <f t="shared" si="26"/>
        <v>0</v>
      </c>
      <c r="AU49" s="482">
        <f t="shared" si="26"/>
        <v>0</v>
      </c>
      <c r="AV49" s="482">
        <f t="shared" si="26"/>
        <v>0</v>
      </c>
      <c r="AW49" s="248">
        <f t="shared" si="7"/>
        <v>0</v>
      </c>
      <c r="AX49" s="244">
        <f t="shared" si="8"/>
        <v>0</v>
      </c>
      <c r="AY49" s="553">
        <f t="shared" si="3"/>
        <v>0</v>
      </c>
    </row>
    <row r="50" spans="1:51" s="4" customFormat="1" ht="15" hidden="1" customHeight="1" x14ac:dyDescent="0.2">
      <c r="A50" s="151"/>
      <c r="B50" s="463"/>
      <c r="C50" s="273"/>
      <c r="D50" s="273"/>
      <c r="E50" s="249"/>
      <c r="F50" s="552">
        <f t="shared" si="4"/>
        <v>0</v>
      </c>
      <c r="G50" s="249">
        <v>0</v>
      </c>
      <c r="H50" s="220">
        <f t="shared" si="5"/>
        <v>0</v>
      </c>
      <c r="I50" s="231"/>
      <c r="J50" s="552">
        <f t="shared" si="6"/>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7"/>
        <v>0</v>
      </c>
      <c r="AX50" s="244">
        <f t="shared" si="8"/>
        <v>0</v>
      </c>
      <c r="AY50" s="553">
        <f t="shared" si="3"/>
        <v>0</v>
      </c>
    </row>
    <row r="51" spans="1:51" s="4" customFormat="1" ht="15" hidden="1" customHeight="1" thickBot="1" x14ac:dyDescent="0.25">
      <c r="A51" s="169"/>
      <c r="B51" s="461"/>
      <c r="C51" s="274"/>
      <c r="D51" s="274"/>
      <c r="E51" s="277"/>
      <c r="F51" s="552">
        <f t="shared" si="4"/>
        <v>0</v>
      </c>
      <c r="G51" s="277">
        <v>0</v>
      </c>
      <c r="H51" s="226">
        <f t="shared" si="5"/>
        <v>0</v>
      </c>
      <c r="I51" s="227"/>
      <c r="J51" s="552">
        <f t="shared" si="6"/>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7"/>
        <v>0</v>
      </c>
      <c r="AX51" s="244">
        <f t="shared" si="8"/>
        <v>0</v>
      </c>
      <c r="AY51" s="553">
        <f t="shared" si="3"/>
        <v>0</v>
      </c>
    </row>
    <row r="52" spans="1:51" s="4" customFormat="1" ht="15" hidden="1" customHeight="1" x14ac:dyDescent="0.2">
      <c r="A52" s="557"/>
      <c r="B52" s="576"/>
      <c r="C52" s="450" t="s">
        <v>301</v>
      </c>
      <c r="D52" s="450"/>
      <c r="E52" s="431">
        <f t="shared" ref="E52:L52" si="27">SUM(E53:E54)</f>
        <v>0</v>
      </c>
      <c r="F52" s="574">
        <f t="shared" si="27"/>
        <v>0</v>
      </c>
      <c r="G52" s="431">
        <f t="shared" si="27"/>
        <v>0</v>
      </c>
      <c r="H52" s="431">
        <f t="shared" si="27"/>
        <v>0</v>
      </c>
      <c r="I52" s="550">
        <f t="shared" si="27"/>
        <v>0</v>
      </c>
      <c r="J52" s="549">
        <f t="shared" si="27"/>
        <v>0</v>
      </c>
      <c r="K52" s="550">
        <f t="shared" si="27"/>
        <v>0</v>
      </c>
      <c r="L52" s="551">
        <f t="shared" si="27"/>
        <v>0</v>
      </c>
      <c r="M52" s="551"/>
      <c r="N52" s="266"/>
      <c r="O52" s="220">
        <f>+IFERROR(VLOOKUP(B51,Sheet1!B:D,3,FALSE)+VLOOKUP(B51,Sheet1!B:E,4,FALSE),0)</f>
        <v>0</v>
      </c>
      <c r="P52" s="481">
        <f>SUM(P53:P54)</f>
        <v>0</v>
      </c>
      <c r="Q52" s="482">
        <f>SUM(Q53:Q54)</f>
        <v>0</v>
      </c>
      <c r="R52" s="483">
        <f t="shared" ref="R52:X52" si="28">SUM(R53:R54)</f>
        <v>0</v>
      </c>
      <c r="S52" s="484">
        <f t="shared" si="28"/>
        <v>0</v>
      </c>
      <c r="T52" s="482">
        <f t="shared" si="28"/>
        <v>0</v>
      </c>
      <c r="U52" s="482">
        <f t="shared" si="28"/>
        <v>0</v>
      </c>
      <c r="V52" s="482">
        <f t="shared" si="28"/>
        <v>0</v>
      </c>
      <c r="W52" s="482">
        <f t="shared" si="28"/>
        <v>0</v>
      </c>
      <c r="X52" s="482">
        <f t="shared" si="28"/>
        <v>0</v>
      </c>
      <c r="Y52" s="482">
        <f t="shared" ref="Y52:AV52" si="29">SUM(Y53:Y54)</f>
        <v>0</v>
      </c>
      <c r="Z52" s="482">
        <f t="shared" si="29"/>
        <v>0</v>
      </c>
      <c r="AA52" s="482">
        <f t="shared" si="29"/>
        <v>0</v>
      </c>
      <c r="AB52" s="482">
        <f t="shared" si="29"/>
        <v>0</v>
      </c>
      <c r="AC52" s="482">
        <f t="shared" si="29"/>
        <v>0</v>
      </c>
      <c r="AD52" s="483">
        <f t="shared" si="29"/>
        <v>0</v>
      </c>
      <c r="AE52" s="484">
        <f t="shared" si="29"/>
        <v>0</v>
      </c>
      <c r="AF52" s="482">
        <f t="shared" si="29"/>
        <v>0</v>
      </c>
      <c r="AG52" s="482">
        <f t="shared" si="29"/>
        <v>0</v>
      </c>
      <c r="AH52" s="482">
        <f t="shared" si="29"/>
        <v>0</v>
      </c>
      <c r="AI52" s="482">
        <f t="shared" si="29"/>
        <v>0</v>
      </c>
      <c r="AJ52" s="482">
        <f t="shared" si="29"/>
        <v>0</v>
      </c>
      <c r="AK52" s="482">
        <f t="shared" si="29"/>
        <v>0</v>
      </c>
      <c r="AL52" s="482">
        <f t="shared" si="29"/>
        <v>0</v>
      </c>
      <c r="AM52" s="482">
        <f t="shared" si="29"/>
        <v>0</v>
      </c>
      <c r="AN52" s="482">
        <f t="shared" si="29"/>
        <v>0</v>
      </c>
      <c r="AO52" s="482">
        <f t="shared" si="29"/>
        <v>0</v>
      </c>
      <c r="AP52" s="483">
        <f t="shared" si="29"/>
        <v>0</v>
      </c>
      <c r="AQ52" s="484">
        <f t="shared" si="29"/>
        <v>0</v>
      </c>
      <c r="AR52" s="482">
        <f t="shared" si="29"/>
        <v>0</v>
      </c>
      <c r="AS52" s="482">
        <f t="shared" si="29"/>
        <v>0</v>
      </c>
      <c r="AT52" s="482">
        <f t="shared" si="29"/>
        <v>0</v>
      </c>
      <c r="AU52" s="482">
        <f t="shared" si="29"/>
        <v>0</v>
      </c>
      <c r="AV52" s="482">
        <f t="shared" si="29"/>
        <v>0</v>
      </c>
      <c r="AW52" s="248">
        <f t="shared" si="7"/>
        <v>0</v>
      </c>
      <c r="AX52" s="244">
        <f t="shared" si="8"/>
        <v>0</v>
      </c>
      <c r="AY52" s="553">
        <f t="shared" si="3"/>
        <v>0</v>
      </c>
    </row>
    <row r="53" spans="1:51" s="4" customFormat="1" ht="15" hidden="1" customHeight="1" x14ac:dyDescent="0.2">
      <c r="A53" s="151"/>
      <c r="B53" s="463"/>
      <c r="C53" s="273"/>
      <c r="D53" s="273"/>
      <c r="E53" s="249"/>
      <c r="F53" s="552">
        <f t="shared" si="4"/>
        <v>0</v>
      </c>
      <c r="G53" s="249">
        <v>0</v>
      </c>
      <c r="H53" s="220">
        <f t="shared" si="5"/>
        <v>0</v>
      </c>
      <c r="I53" s="231"/>
      <c r="J53" s="552">
        <f t="shared" si="6"/>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7"/>
        <v>0</v>
      </c>
      <c r="AX53" s="244">
        <f t="shared" si="8"/>
        <v>0</v>
      </c>
      <c r="AY53" s="553">
        <f t="shared" si="3"/>
        <v>0</v>
      </c>
    </row>
    <row r="54" spans="1:51" s="4" customFormat="1" ht="15" hidden="1" customHeight="1" thickBot="1" x14ac:dyDescent="0.25">
      <c r="A54" s="169"/>
      <c r="B54" s="461"/>
      <c r="C54" s="274"/>
      <c r="D54" s="274"/>
      <c r="E54" s="277"/>
      <c r="F54" s="552">
        <f t="shared" si="4"/>
        <v>0</v>
      </c>
      <c r="G54" s="277">
        <v>0</v>
      </c>
      <c r="H54" s="226">
        <f t="shared" si="5"/>
        <v>0</v>
      </c>
      <c r="I54" s="227"/>
      <c r="J54" s="552">
        <f t="shared" si="6"/>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7"/>
        <v>0</v>
      </c>
      <c r="AX54" s="244">
        <f t="shared" si="8"/>
        <v>0</v>
      </c>
      <c r="AY54" s="553">
        <f t="shared" si="3"/>
        <v>0</v>
      </c>
    </row>
    <row r="55" spans="1:51" s="4" customFormat="1" ht="15" hidden="1" customHeight="1" x14ac:dyDescent="0.2">
      <c r="A55" s="557"/>
      <c r="B55" s="576"/>
      <c r="C55" s="450"/>
      <c r="D55" s="450"/>
      <c r="E55" s="431">
        <f t="shared" ref="E55:L55" si="30">SUM(E56:E57)</f>
        <v>0</v>
      </c>
      <c r="F55" s="574">
        <f t="shared" si="30"/>
        <v>0</v>
      </c>
      <c r="G55" s="431">
        <f t="shared" si="30"/>
        <v>0</v>
      </c>
      <c r="H55" s="431">
        <f t="shared" si="30"/>
        <v>0</v>
      </c>
      <c r="I55" s="550">
        <f t="shared" si="30"/>
        <v>0</v>
      </c>
      <c r="J55" s="549">
        <f t="shared" si="30"/>
        <v>0</v>
      </c>
      <c r="K55" s="550">
        <f t="shared" si="30"/>
        <v>0</v>
      </c>
      <c r="L55" s="551">
        <f t="shared" si="30"/>
        <v>0</v>
      </c>
      <c r="M55" s="551"/>
      <c r="N55" s="480">
        <f>SUM(N56:N57)</f>
        <v>0</v>
      </c>
      <c r="O55" s="480">
        <f>SUM(O56:O57)</f>
        <v>0</v>
      </c>
      <c r="P55" s="481">
        <f>SUM(P56:P57)</f>
        <v>0</v>
      </c>
      <c r="Q55" s="482">
        <f>SUM(Q56:Q57)</f>
        <v>0</v>
      </c>
      <c r="R55" s="483">
        <f t="shared" ref="R55:X55" si="31">SUM(R56:R57)</f>
        <v>0</v>
      </c>
      <c r="S55" s="484">
        <f t="shared" si="31"/>
        <v>0</v>
      </c>
      <c r="T55" s="482">
        <f t="shared" si="31"/>
        <v>0</v>
      </c>
      <c r="U55" s="482">
        <f t="shared" si="31"/>
        <v>0</v>
      </c>
      <c r="V55" s="482">
        <f t="shared" si="31"/>
        <v>0</v>
      </c>
      <c r="W55" s="482">
        <f t="shared" si="31"/>
        <v>0</v>
      </c>
      <c r="X55" s="482">
        <f t="shared" si="31"/>
        <v>0</v>
      </c>
      <c r="Y55" s="482">
        <f t="shared" ref="Y55:AV55" si="32">SUM(Y56:Y57)</f>
        <v>0</v>
      </c>
      <c r="Z55" s="482">
        <f t="shared" si="32"/>
        <v>0</v>
      </c>
      <c r="AA55" s="482">
        <f t="shared" si="32"/>
        <v>0</v>
      </c>
      <c r="AB55" s="482">
        <f t="shared" si="32"/>
        <v>0</v>
      </c>
      <c r="AC55" s="482">
        <f t="shared" si="32"/>
        <v>0</v>
      </c>
      <c r="AD55" s="483">
        <f t="shared" si="32"/>
        <v>0</v>
      </c>
      <c r="AE55" s="484">
        <f t="shared" si="32"/>
        <v>0</v>
      </c>
      <c r="AF55" s="482">
        <f t="shared" si="32"/>
        <v>0</v>
      </c>
      <c r="AG55" s="482">
        <f t="shared" si="32"/>
        <v>0</v>
      </c>
      <c r="AH55" s="482">
        <f t="shared" si="32"/>
        <v>0</v>
      </c>
      <c r="AI55" s="482">
        <f t="shared" si="32"/>
        <v>0</v>
      </c>
      <c r="AJ55" s="482">
        <f t="shared" si="32"/>
        <v>0</v>
      </c>
      <c r="AK55" s="482">
        <f t="shared" si="32"/>
        <v>0</v>
      </c>
      <c r="AL55" s="482">
        <f t="shared" si="32"/>
        <v>0</v>
      </c>
      <c r="AM55" s="482">
        <f t="shared" si="32"/>
        <v>0</v>
      </c>
      <c r="AN55" s="482">
        <f t="shared" si="32"/>
        <v>0</v>
      </c>
      <c r="AO55" s="482">
        <f t="shared" si="32"/>
        <v>0</v>
      </c>
      <c r="AP55" s="483">
        <f t="shared" si="32"/>
        <v>0</v>
      </c>
      <c r="AQ55" s="484">
        <f t="shared" si="32"/>
        <v>0</v>
      </c>
      <c r="AR55" s="482">
        <f t="shared" si="32"/>
        <v>0</v>
      </c>
      <c r="AS55" s="482">
        <f t="shared" si="32"/>
        <v>0</v>
      </c>
      <c r="AT55" s="482">
        <f t="shared" si="32"/>
        <v>0</v>
      </c>
      <c r="AU55" s="482">
        <f t="shared" si="32"/>
        <v>0</v>
      </c>
      <c r="AV55" s="482">
        <f t="shared" si="32"/>
        <v>0</v>
      </c>
      <c r="AW55" s="248">
        <f t="shared" si="7"/>
        <v>0</v>
      </c>
      <c r="AX55" s="244">
        <f t="shared" si="8"/>
        <v>0</v>
      </c>
      <c r="AY55" s="553">
        <f t="shared" si="3"/>
        <v>0</v>
      </c>
    </row>
    <row r="56" spans="1:51" s="4" customFormat="1" ht="15" hidden="1" customHeight="1" x14ac:dyDescent="0.2">
      <c r="A56" s="151"/>
      <c r="B56" s="463"/>
      <c r="C56" s="273"/>
      <c r="D56" s="273"/>
      <c r="E56" s="249"/>
      <c r="F56" s="552">
        <f t="shared" si="4"/>
        <v>0</v>
      </c>
      <c r="G56" s="249">
        <v>0</v>
      </c>
      <c r="H56" s="220">
        <f t="shared" si="5"/>
        <v>0</v>
      </c>
      <c r="I56" s="231"/>
      <c r="J56" s="552">
        <f t="shared" si="6"/>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7"/>
        <v>0</v>
      </c>
      <c r="AX56" s="244">
        <f t="shared" si="8"/>
        <v>0</v>
      </c>
      <c r="AY56" s="553">
        <f t="shared" si="3"/>
        <v>0</v>
      </c>
    </row>
    <row r="57" spans="1:51" s="4" customFormat="1" ht="15" hidden="1" customHeight="1" thickBot="1" x14ac:dyDescent="0.25">
      <c r="A57" s="169"/>
      <c r="B57" s="461"/>
      <c r="C57" s="274"/>
      <c r="D57" s="274"/>
      <c r="E57" s="277"/>
      <c r="F57" s="552">
        <f t="shared" si="4"/>
        <v>0</v>
      </c>
      <c r="G57" s="277">
        <v>0</v>
      </c>
      <c r="H57" s="226">
        <f t="shared" si="5"/>
        <v>0</v>
      </c>
      <c r="I57" s="227"/>
      <c r="J57" s="552">
        <f t="shared" si="6"/>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7"/>
        <v>0</v>
      </c>
      <c r="AX57" s="244">
        <f t="shared" si="8"/>
        <v>0</v>
      </c>
      <c r="AY57" s="553">
        <f t="shared" si="3"/>
        <v>0</v>
      </c>
    </row>
    <row r="58" spans="1:51" s="4" customFormat="1" ht="15" hidden="1" customHeight="1" x14ac:dyDescent="0.2">
      <c r="A58" s="557"/>
      <c r="B58" s="576"/>
      <c r="C58" s="450"/>
      <c r="D58" s="450"/>
      <c r="E58" s="431">
        <f t="shared" ref="E58:L58" si="33">SUM(E59:E60)</f>
        <v>0</v>
      </c>
      <c r="F58" s="574">
        <f t="shared" si="33"/>
        <v>0</v>
      </c>
      <c r="G58" s="431">
        <f t="shared" si="33"/>
        <v>0</v>
      </c>
      <c r="H58" s="431">
        <f t="shared" si="33"/>
        <v>0</v>
      </c>
      <c r="I58" s="550">
        <f t="shared" si="33"/>
        <v>0</v>
      </c>
      <c r="J58" s="549">
        <f t="shared" si="33"/>
        <v>0</v>
      </c>
      <c r="K58" s="550">
        <f t="shared" si="33"/>
        <v>0</v>
      </c>
      <c r="L58" s="551">
        <f t="shared" si="33"/>
        <v>0</v>
      </c>
      <c r="M58" s="551"/>
      <c r="N58" s="480">
        <f>SUM(N59:N60)</f>
        <v>0</v>
      </c>
      <c r="O58" s="480">
        <f>SUM(O59:O60)</f>
        <v>0</v>
      </c>
      <c r="P58" s="481">
        <f>SUM(P59:P60)</f>
        <v>0</v>
      </c>
      <c r="Q58" s="482">
        <f>SUM(Q59:Q60)</f>
        <v>0</v>
      </c>
      <c r="R58" s="483">
        <f t="shared" ref="R58:X58" si="34">SUM(R59:R60)</f>
        <v>0</v>
      </c>
      <c r="S58" s="484">
        <f t="shared" si="34"/>
        <v>0</v>
      </c>
      <c r="T58" s="482">
        <f t="shared" si="34"/>
        <v>0</v>
      </c>
      <c r="U58" s="482">
        <f t="shared" si="34"/>
        <v>0</v>
      </c>
      <c r="V58" s="482">
        <f t="shared" si="34"/>
        <v>0</v>
      </c>
      <c r="W58" s="482">
        <f t="shared" si="34"/>
        <v>0</v>
      </c>
      <c r="X58" s="482">
        <f t="shared" si="34"/>
        <v>0</v>
      </c>
      <c r="Y58" s="482">
        <f t="shared" ref="Y58:AV58" si="35">SUM(Y59:Y60)</f>
        <v>0</v>
      </c>
      <c r="Z58" s="482">
        <f t="shared" si="35"/>
        <v>0</v>
      </c>
      <c r="AA58" s="482">
        <f t="shared" si="35"/>
        <v>0</v>
      </c>
      <c r="AB58" s="482">
        <f t="shared" si="35"/>
        <v>0</v>
      </c>
      <c r="AC58" s="482">
        <f t="shared" si="35"/>
        <v>0</v>
      </c>
      <c r="AD58" s="483">
        <f t="shared" si="35"/>
        <v>0</v>
      </c>
      <c r="AE58" s="484">
        <f t="shared" si="35"/>
        <v>0</v>
      </c>
      <c r="AF58" s="482">
        <f t="shared" si="35"/>
        <v>0</v>
      </c>
      <c r="AG58" s="482">
        <f t="shared" si="35"/>
        <v>0</v>
      </c>
      <c r="AH58" s="482">
        <f t="shared" si="35"/>
        <v>0</v>
      </c>
      <c r="AI58" s="482">
        <f t="shared" si="35"/>
        <v>0</v>
      </c>
      <c r="AJ58" s="482">
        <f t="shared" si="35"/>
        <v>0</v>
      </c>
      <c r="AK58" s="482">
        <f t="shared" si="35"/>
        <v>0</v>
      </c>
      <c r="AL58" s="482">
        <f t="shared" si="35"/>
        <v>0</v>
      </c>
      <c r="AM58" s="482">
        <f t="shared" si="35"/>
        <v>0</v>
      </c>
      <c r="AN58" s="482">
        <f t="shared" si="35"/>
        <v>0</v>
      </c>
      <c r="AO58" s="482">
        <f t="shared" si="35"/>
        <v>0</v>
      </c>
      <c r="AP58" s="483">
        <f t="shared" si="35"/>
        <v>0</v>
      </c>
      <c r="AQ58" s="484">
        <f t="shared" si="35"/>
        <v>0</v>
      </c>
      <c r="AR58" s="482">
        <f t="shared" si="35"/>
        <v>0</v>
      </c>
      <c r="AS58" s="482">
        <f t="shared" si="35"/>
        <v>0</v>
      </c>
      <c r="AT58" s="482">
        <f t="shared" si="35"/>
        <v>0</v>
      </c>
      <c r="AU58" s="482">
        <f t="shared" si="35"/>
        <v>0</v>
      </c>
      <c r="AV58" s="482">
        <f t="shared" si="35"/>
        <v>0</v>
      </c>
      <c r="AW58" s="248">
        <f t="shared" si="7"/>
        <v>0</v>
      </c>
      <c r="AX58" s="244">
        <f t="shared" si="8"/>
        <v>0</v>
      </c>
      <c r="AY58" s="553">
        <f t="shared" si="3"/>
        <v>0</v>
      </c>
    </row>
    <row r="59" spans="1:51" s="4" customFormat="1" ht="15" hidden="1" customHeight="1" x14ac:dyDescent="0.2">
      <c r="A59" s="151"/>
      <c r="B59" s="463"/>
      <c r="C59" s="273"/>
      <c r="D59" s="273"/>
      <c r="E59" s="249"/>
      <c r="F59" s="552">
        <f t="shared" si="4"/>
        <v>0</v>
      </c>
      <c r="G59" s="249">
        <v>0</v>
      </c>
      <c r="H59" s="220">
        <f t="shared" si="5"/>
        <v>0</v>
      </c>
      <c r="I59" s="231"/>
      <c r="J59" s="552">
        <f t="shared" si="6"/>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7"/>
        <v>0</v>
      </c>
      <c r="AX59" s="244">
        <f t="shared" si="8"/>
        <v>0</v>
      </c>
      <c r="AY59" s="553">
        <f t="shared" si="3"/>
        <v>0</v>
      </c>
    </row>
    <row r="60" spans="1:51" s="4" customFormat="1" ht="15" hidden="1" customHeight="1" thickBot="1" x14ac:dyDescent="0.25">
      <c r="A60" s="169"/>
      <c r="B60" s="461"/>
      <c r="C60" s="274"/>
      <c r="D60" s="274"/>
      <c r="E60" s="277"/>
      <c r="F60" s="552">
        <f t="shared" si="4"/>
        <v>0</v>
      </c>
      <c r="G60" s="277">
        <v>0</v>
      </c>
      <c r="H60" s="226">
        <f t="shared" si="5"/>
        <v>0</v>
      </c>
      <c r="I60" s="227"/>
      <c r="J60" s="552">
        <f t="shared" si="6"/>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7"/>
        <v>0</v>
      </c>
      <c r="AX60" s="244">
        <f t="shared" si="8"/>
        <v>0</v>
      </c>
      <c r="AY60" s="553">
        <f t="shared" si="3"/>
        <v>0</v>
      </c>
    </row>
    <row r="61" spans="1:51" s="4" customFormat="1" ht="15" hidden="1" customHeight="1" x14ac:dyDescent="0.2">
      <c r="A61" s="557"/>
      <c r="B61" s="576"/>
      <c r="C61" s="450"/>
      <c r="D61" s="450"/>
      <c r="E61" s="431">
        <f t="shared" ref="E61:L61" si="36">SUM(E62:E63)</f>
        <v>0</v>
      </c>
      <c r="F61" s="574">
        <f t="shared" si="36"/>
        <v>0</v>
      </c>
      <c r="G61" s="431">
        <f t="shared" si="36"/>
        <v>0</v>
      </c>
      <c r="H61" s="431">
        <f t="shared" si="36"/>
        <v>0</v>
      </c>
      <c r="I61" s="550">
        <f t="shared" si="36"/>
        <v>0</v>
      </c>
      <c r="J61" s="549">
        <f t="shared" si="36"/>
        <v>0</v>
      </c>
      <c r="K61" s="550">
        <f t="shared" si="36"/>
        <v>0</v>
      </c>
      <c r="L61" s="551">
        <f t="shared" si="36"/>
        <v>0</v>
      </c>
      <c r="M61" s="551"/>
      <c r="N61" s="480">
        <f>SUM(N62:N63)</f>
        <v>0</v>
      </c>
      <c r="O61" s="480">
        <f>SUM(O62:O63)</f>
        <v>0</v>
      </c>
      <c r="P61" s="481">
        <f>SUM(P62:P63)</f>
        <v>0</v>
      </c>
      <c r="Q61" s="482">
        <f>SUM(Q62:Q63)</f>
        <v>0</v>
      </c>
      <c r="R61" s="483">
        <f t="shared" ref="R61:X61" si="37">SUM(R62:R63)</f>
        <v>0</v>
      </c>
      <c r="S61" s="484">
        <f t="shared" si="37"/>
        <v>0</v>
      </c>
      <c r="T61" s="482">
        <f t="shared" si="37"/>
        <v>0</v>
      </c>
      <c r="U61" s="482">
        <f t="shared" si="37"/>
        <v>0</v>
      </c>
      <c r="V61" s="482">
        <f t="shared" si="37"/>
        <v>0</v>
      </c>
      <c r="W61" s="482">
        <f t="shared" si="37"/>
        <v>0</v>
      </c>
      <c r="X61" s="482">
        <f t="shared" si="37"/>
        <v>0</v>
      </c>
      <c r="Y61" s="482">
        <f t="shared" ref="Y61:AV61" si="38">SUM(Y62:Y63)</f>
        <v>0</v>
      </c>
      <c r="Z61" s="482">
        <f t="shared" si="38"/>
        <v>0</v>
      </c>
      <c r="AA61" s="482">
        <f t="shared" si="38"/>
        <v>0</v>
      </c>
      <c r="AB61" s="482">
        <f t="shared" si="38"/>
        <v>0</v>
      </c>
      <c r="AC61" s="482">
        <f t="shared" si="38"/>
        <v>0</v>
      </c>
      <c r="AD61" s="483">
        <f t="shared" si="38"/>
        <v>0</v>
      </c>
      <c r="AE61" s="484">
        <f t="shared" si="38"/>
        <v>0</v>
      </c>
      <c r="AF61" s="482">
        <f t="shared" si="38"/>
        <v>0</v>
      </c>
      <c r="AG61" s="482">
        <f t="shared" si="38"/>
        <v>0</v>
      </c>
      <c r="AH61" s="482">
        <f t="shared" si="38"/>
        <v>0</v>
      </c>
      <c r="AI61" s="482">
        <f t="shared" si="38"/>
        <v>0</v>
      </c>
      <c r="AJ61" s="482">
        <f t="shared" si="38"/>
        <v>0</v>
      </c>
      <c r="AK61" s="482">
        <f t="shared" si="38"/>
        <v>0</v>
      </c>
      <c r="AL61" s="482">
        <f t="shared" si="38"/>
        <v>0</v>
      </c>
      <c r="AM61" s="482">
        <f t="shared" si="38"/>
        <v>0</v>
      </c>
      <c r="AN61" s="482">
        <f t="shared" si="38"/>
        <v>0</v>
      </c>
      <c r="AO61" s="482">
        <f t="shared" si="38"/>
        <v>0</v>
      </c>
      <c r="AP61" s="483">
        <f t="shared" si="38"/>
        <v>0</v>
      </c>
      <c r="AQ61" s="484">
        <f t="shared" si="38"/>
        <v>0</v>
      </c>
      <c r="AR61" s="482">
        <f t="shared" si="38"/>
        <v>0</v>
      </c>
      <c r="AS61" s="482">
        <f t="shared" si="38"/>
        <v>0</v>
      </c>
      <c r="AT61" s="482">
        <f t="shared" si="38"/>
        <v>0</v>
      </c>
      <c r="AU61" s="482">
        <f t="shared" si="38"/>
        <v>0</v>
      </c>
      <c r="AV61" s="482">
        <f t="shared" si="38"/>
        <v>0</v>
      </c>
      <c r="AW61" s="248">
        <f t="shared" si="7"/>
        <v>0</v>
      </c>
      <c r="AX61" s="244">
        <f t="shared" si="8"/>
        <v>0</v>
      </c>
      <c r="AY61" s="553">
        <f t="shared" si="3"/>
        <v>0</v>
      </c>
    </row>
    <row r="62" spans="1:51" s="4" customFormat="1" ht="15" hidden="1" customHeight="1" x14ac:dyDescent="0.2">
      <c r="A62" s="150"/>
      <c r="B62" s="459"/>
      <c r="C62" s="273"/>
      <c r="D62" s="273"/>
      <c r="E62" s="249"/>
      <c r="F62" s="552">
        <f t="shared" si="4"/>
        <v>0</v>
      </c>
      <c r="G62" s="249">
        <v>0</v>
      </c>
      <c r="H62" s="220">
        <f t="shared" si="5"/>
        <v>0</v>
      </c>
      <c r="I62" s="231"/>
      <c r="J62" s="552">
        <f t="shared" si="6"/>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7"/>
        <v>0</v>
      </c>
      <c r="AX62" s="244">
        <f t="shared" si="8"/>
        <v>0</v>
      </c>
      <c r="AY62" s="553">
        <f t="shared" si="3"/>
        <v>0</v>
      </c>
    </row>
    <row r="63" spans="1:51" s="4" customFormat="1" ht="15" hidden="1" customHeight="1" thickBot="1" x14ac:dyDescent="0.25">
      <c r="A63" s="169"/>
      <c r="B63" s="461"/>
      <c r="C63" s="274"/>
      <c r="D63" s="274"/>
      <c r="E63" s="277"/>
      <c r="F63" s="552">
        <f t="shared" si="4"/>
        <v>0</v>
      </c>
      <c r="G63" s="277">
        <v>0</v>
      </c>
      <c r="H63" s="226">
        <f t="shared" si="5"/>
        <v>0</v>
      </c>
      <c r="I63" s="227"/>
      <c r="J63" s="552">
        <f t="shared" si="6"/>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7"/>
        <v>0</v>
      </c>
      <c r="AX63" s="244">
        <f t="shared" si="8"/>
        <v>0</v>
      </c>
      <c r="AY63" s="553">
        <f t="shared" si="3"/>
        <v>0</v>
      </c>
    </row>
    <row r="64" spans="1:51" s="4" customFormat="1" ht="15" hidden="1" customHeight="1" x14ac:dyDescent="0.2">
      <c r="A64" s="557"/>
      <c r="B64" s="576"/>
      <c r="C64" s="450"/>
      <c r="D64" s="450"/>
      <c r="E64" s="431">
        <f t="shared" ref="E64:L64" si="39">SUM(E65:E66)</f>
        <v>0</v>
      </c>
      <c r="F64" s="574">
        <f t="shared" si="39"/>
        <v>0</v>
      </c>
      <c r="G64" s="431">
        <f t="shared" si="39"/>
        <v>0</v>
      </c>
      <c r="H64" s="431">
        <f t="shared" si="39"/>
        <v>0</v>
      </c>
      <c r="I64" s="550">
        <f t="shared" si="39"/>
        <v>0</v>
      </c>
      <c r="J64" s="549">
        <f t="shared" si="39"/>
        <v>0</v>
      </c>
      <c r="K64" s="550">
        <f t="shared" si="39"/>
        <v>0</v>
      </c>
      <c r="L64" s="551">
        <f t="shared" si="39"/>
        <v>0</v>
      </c>
      <c r="M64" s="551"/>
      <c r="N64" s="480">
        <f>SUM(N65:N66)</f>
        <v>0</v>
      </c>
      <c r="O64" s="480">
        <f>SUM(O65:O66)</f>
        <v>0</v>
      </c>
      <c r="P64" s="481">
        <f>SUM(P65:P66)</f>
        <v>0</v>
      </c>
      <c r="Q64" s="482">
        <f>SUM(Q65:Q66)</f>
        <v>0</v>
      </c>
      <c r="R64" s="483">
        <f t="shared" ref="R64:X64" si="40">SUM(R65:R66)</f>
        <v>0</v>
      </c>
      <c r="S64" s="484">
        <f t="shared" si="40"/>
        <v>0</v>
      </c>
      <c r="T64" s="482">
        <f t="shared" si="40"/>
        <v>0</v>
      </c>
      <c r="U64" s="482">
        <f t="shared" si="40"/>
        <v>0</v>
      </c>
      <c r="V64" s="482">
        <f t="shared" si="40"/>
        <v>0</v>
      </c>
      <c r="W64" s="482">
        <f t="shared" si="40"/>
        <v>0</v>
      </c>
      <c r="X64" s="482">
        <f t="shared" si="40"/>
        <v>0</v>
      </c>
      <c r="Y64" s="482">
        <f t="shared" ref="Y64:AV64" si="41">SUM(Y65:Y66)</f>
        <v>0</v>
      </c>
      <c r="Z64" s="482">
        <f t="shared" si="41"/>
        <v>0</v>
      </c>
      <c r="AA64" s="482">
        <f t="shared" si="41"/>
        <v>0</v>
      </c>
      <c r="AB64" s="482">
        <f t="shared" si="41"/>
        <v>0</v>
      </c>
      <c r="AC64" s="482">
        <f t="shared" si="41"/>
        <v>0</v>
      </c>
      <c r="AD64" s="483">
        <f t="shared" si="41"/>
        <v>0</v>
      </c>
      <c r="AE64" s="484">
        <f t="shared" si="41"/>
        <v>0</v>
      </c>
      <c r="AF64" s="482">
        <f t="shared" si="41"/>
        <v>0</v>
      </c>
      <c r="AG64" s="482">
        <f t="shared" si="41"/>
        <v>0</v>
      </c>
      <c r="AH64" s="482">
        <f t="shared" si="41"/>
        <v>0</v>
      </c>
      <c r="AI64" s="482">
        <f t="shared" si="41"/>
        <v>0</v>
      </c>
      <c r="AJ64" s="482">
        <f t="shared" si="41"/>
        <v>0</v>
      </c>
      <c r="AK64" s="482">
        <f t="shared" si="41"/>
        <v>0</v>
      </c>
      <c r="AL64" s="482">
        <f t="shared" si="41"/>
        <v>0</v>
      </c>
      <c r="AM64" s="482">
        <f t="shared" si="41"/>
        <v>0</v>
      </c>
      <c r="AN64" s="482">
        <f t="shared" si="41"/>
        <v>0</v>
      </c>
      <c r="AO64" s="482">
        <f t="shared" si="41"/>
        <v>0</v>
      </c>
      <c r="AP64" s="483">
        <f t="shared" si="41"/>
        <v>0</v>
      </c>
      <c r="AQ64" s="484">
        <f t="shared" si="41"/>
        <v>0</v>
      </c>
      <c r="AR64" s="482">
        <f t="shared" si="41"/>
        <v>0</v>
      </c>
      <c r="AS64" s="482">
        <f t="shared" si="41"/>
        <v>0</v>
      </c>
      <c r="AT64" s="482">
        <f t="shared" si="41"/>
        <v>0</v>
      </c>
      <c r="AU64" s="482">
        <f t="shared" si="41"/>
        <v>0</v>
      </c>
      <c r="AV64" s="482">
        <f t="shared" si="41"/>
        <v>0</v>
      </c>
      <c r="AW64" s="248">
        <f t="shared" si="7"/>
        <v>0</v>
      </c>
      <c r="AX64" s="244">
        <f t="shared" si="8"/>
        <v>0</v>
      </c>
      <c r="AY64" s="553">
        <f t="shared" si="3"/>
        <v>0</v>
      </c>
    </row>
    <row r="65" spans="1:51" s="4" customFormat="1" ht="15" hidden="1" customHeight="1" x14ac:dyDescent="0.2">
      <c r="A65" s="150"/>
      <c r="B65" s="459"/>
      <c r="C65" s="273"/>
      <c r="D65" s="273"/>
      <c r="E65" s="249"/>
      <c r="F65" s="552">
        <f t="shared" si="4"/>
        <v>0</v>
      </c>
      <c r="G65" s="249">
        <v>0</v>
      </c>
      <c r="H65" s="220">
        <f t="shared" si="5"/>
        <v>0</v>
      </c>
      <c r="I65" s="231"/>
      <c r="J65" s="552">
        <f t="shared" si="6"/>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7"/>
        <v>0</v>
      </c>
      <c r="AX65" s="244">
        <f t="shared" si="8"/>
        <v>0</v>
      </c>
      <c r="AY65" s="553">
        <f t="shared" si="3"/>
        <v>0</v>
      </c>
    </row>
    <row r="66" spans="1:51" s="4" customFormat="1" ht="15" hidden="1" customHeight="1" thickBot="1" x14ac:dyDescent="0.25">
      <c r="A66" s="169"/>
      <c r="B66" s="461"/>
      <c r="C66" s="274"/>
      <c r="D66" s="274"/>
      <c r="E66" s="277"/>
      <c r="F66" s="552">
        <f t="shared" si="4"/>
        <v>0</v>
      </c>
      <c r="G66" s="277">
        <v>0</v>
      </c>
      <c r="H66" s="226">
        <f t="shared" si="5"/>
        <v>0</v>
      </c>
      <c r="I66" s="227"/>
      <c r="J66" s="552">
        <f t="shared" si="6"/>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7"/>
        <v>0</v>
      </c>
      <c r="AX66" s="244">
        <f t="shared" si="8"/>
        <v>0</v>
      </c>
      <c r="AY66" s="553">
        <f t="shared" si="3"/>
        <v>0</v>
      </c>
    </row>
    <row r="67" spans="1:51" s="4" customFormat="1" ht="15" hidden="1" customHeight="1" x14ac:dyDescent="0.2">
      <c r="A67" s="557"/>
      <c r="B67" s="576"/>
      <c r="C67" s="450"/>
      <c r="D67" s="450"/>
      <c r="E67" s="431">
        <f t="shared" ref="E67:L67" si="42">SUM(E68:E69)</f>
        <v>0</v>
      </c>
      <c r="F67" s="574">
        <f t="shared" si="42"/>
        <v>0</v>
      </c>
      <c r="G67" s="431">
        <f t="shared" si="42"/>
        <v>0</v>
      </c>
      <c r="H67" s="431">
        <f t="shared" si="42"/>
        <v>0</v>
      </c>
      <c r="I67" s="550">
        <f t="shared" si="42"/>
        <v>0</v>
      </c>
      <c r="J67" s="549">
        <f t="shared" si="42"/>
        <v>0</v>
      </c>
      <c r="K67" s="550">
        <f t="shared" si="42"/>
        <v>0</v>
      </c>
      <c r="L67" s="551">
        <f t="shared" si="42"/>
        <v>0</v>
      </c>
      <c r="M67" s="551"/>
      <c r="N67" s="480">
        <f>SUM(N68:N69)</f>
        <v>0</v>
      </c>
      <c r="O67" s="480">
        <f>SUM(O68:O69)</f>
        <v>0</v>
      </c>
      <c r="P67" s="481">
        <f>SUM(P68:P69)</f>
        <v>0</v>
      </c>
      <c r="Q67" s="482">
        <f>SUM(Q68:Q69)</f>
        <v>0</v>
      </c>
      <c r="R67" s="483">
        <f t="shared" ref="R67:X67" si="43">SUM(R68:R69)</f>
        <v>0</v>
      </c>
      <c r="S67" s="484">
        <f t="shared" si="43"/>
        <v>0</v>
      </c>
      <c r="T67" s="482">
        <f t="shared" si="43"/>
        <v>0</v>
      </c>
      <c r="U67" s="482">
        <f t="shared" si="43"/>
        <v>0</v>
      </c>
      <c r="V67" s="482">
        <f t="shared" si="43"/>
        <v>0</v>
      </c>
      <c r="W67" s="482">
        <f t="shared" si="43"/>
        <v>0</v>
      </c>
      <c r="X67" s="482">
        <f t="shared" si="43"/>
        <v>0</v>
      </c>
      <c r="Y67" s="482">
        <f t="shared" ref="Y67:AV67" si="44">SUM(Y68:Y69)</f>
        <v>0</v>
      </c>
      <c r="Z67" s="482">
        <f t="shared" si="44"/>
        <v>0</v>
      </c>
      <c r="AA67" s="482">
        <f t="shared" si="44"/>
        <v>0</v>
      </c>
      <c r="AB67" s="482">
        <f t="shared" si="44"/>
        <v>0</v>
      </c>
      <c r="AC67" s="482">
        <f t="shared" si="44"/>
        <v>0</v>
      </c>
      <c r="AD67" s="483">
        <f t="shared" si="44"/>
        <v>0</v>
      </c>
      <c r="AE67" s="484">
        <f t="shared" si="44"/>
        <v>0</v>
      </c>
      <c r="AF67" s="482">
        <f t="shared" si="44"/>
        <v>0</v>
      </c>
      <c r="AG67" s="482">
        <f t="shared" si="44"/>
        <v>0</v>
      </c>
      <c r="AH67" s="482">
        <f t="shared" si="44"/>
        <v>0</v>
      </c>
      <c r="AI67" s="482">
        <f t="shared" si="44"/>
        <v>0</v>
      </c>
      <c r="AJ67" s="482">
        <f t="shared" si="44"/>
        <v>0</v>
      </c>
      <c r="AK67" s="482">
        <f t="shared" si="44"/>
        <v>0</v>
      </c>
      <c r="AL67" s="482">
        <f t="shared" si="44"/>
        <v>0</v>
      </c>
      <c r="AM67" s="482">
        <f t="shared" si="44"/>
        <v>0</v>
      </c>
      <c r="AN67" s="482">
        <f t="shared" si="44"/>
        <v>0</v>
      </c>
      <c r="AO67" s="482">
        <f t="shared" si="44"/>
        <v>0</v>
      </c>
      <c r="AP67" s="483">
        <f t="shared" si="44"/>
        <v>0</v>
      </c>
      <c r="AQ67" s="484">
        <f t="shared" si="44"/>
        <v>0</v>
      </c>
      <c r="AR67" s="482">
        <f t="shared" si="44"/>
        <v>0</v>
      </c>
      <c r="AS67" s="482">
        <f t="shared" si="44"/>
        <v>0</v>
      </c>
      <c r="AT67" s="482">
        <f t="shared" si="44"/>
        <v>0</v>
      </c>
      <c r="AU67" s="482">
        <f t="shared" si="44"/>
        <v>0</v>
      </c>
      <c r="AV67" s="482">
        <f t="shared" si="44"/>
        <v>0</v>
      </c>
      <c r="AW67" s="248">
        <f t="shared" si="7"/>
        <v>0</v>
      </c>
      <c r="AX67" s="244">
        <f t="shared" si="8"/>
        <v>0</v>
      </c>
      <c r="AY67" s="553">
        <f t="shared" ref="AY67:AY74" si="45">+G67-AX67</f>
        <v>0</v>
      </c>
    </row>
    <row r="68" spans="1:51" s="4" customFormat="1" ht="15" hidden="1" customHeight="1" x14ac:dyDescent="0.2">
      <c r="A68" s="150"/>
      <c r="B68" s="459"/>
      <c r="C68" s="273"/>
      <c r="D68" s="273"/>
      <c r="E68" s="249"/>
      <c r="F68" s="552">
        <f t="shared" si="4"/>
        <v>0</v>
      </c>
      <c r="G68" s="249">
        <v>0</v>
      </c>
      <c r="H68" s="220">
        <f t="shared" si="5"/>
        <v>0</v>
      </c>
      <c r="I68" s="231"/>
      <c r="J68" s="552">
        <f t="shared" si="6"/>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7"/>
        <v>0</v>
      </c>
      <c r="AX68" s="244">
        <f t="shared" si="8"/>
        <v>0</v>
      </c>
      <c r="AY68" s="553">
        <f t="shared" si="45"/>
        <v>0</v>
      </c>
    </row>
    <row r="69" spans="1:51" s="4" customFormat="1" ht="15" hidden="1" customHeight="1" thickBot="1" x14ac:dyDescent="0.25">
      <c r="A69" s="170"/>
      <c r="B69" s="460"/>
      <c r="C69" s="274" t="s">
        <v>301</v>
      </c>
      <c r="D69" s="274"/>
      <c r="E69" s="277"/>
      <c r="F69" s="552">
        <f t="shared" si="4"/>
        <v>0</v>
      </c>
      <c r="G69" s="277">
        <v>0</v>
      </c>
      <c r="H69" s="226">
        <f t="shared" si="5"/>
        <v>0</v>
      </c>
      <c r="I69" s="227"/>
      <c r="J69" s="552">
        <f t="shared" si="6"/>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46">SUM(P69:AV69)</f>
        <v>0</v>
      </c>
      <c r="AX69" s="244">
        <f t="shared" ref="AX69:AX74" si="47">+AW69+N69</f>
        <v>0</v>
      </c>
      <c r="AY69" s="553">
        <f t="shared" si="45"/>
        <v>0</v>
      </c>
    </row>
    <row r="70" spans="1:51" s="4" customFormat="1" ht="15" hidden="1" customHeight="1" x14ac:dyDescent="0.2">
      <c r="A70" s="558"/>
      <c r="B70" s="577"/>
      <c r="C70" s="578"/>
      <c r="D70" s="453"/>
      <c r="E70" s="431">
        <f t="shared" ref="E70:L70" si="48">SUM(E71:E72)</f>
        <v>0</v>
      </c>
      <c r="F70" s="574">
        <f t="shared" si="48"/>
        <v>0</v>
      </c>
      <c r="G70" s="431">
        <f t="shared" si="48"/>
        <v>0</v>
      </c>
      <c r="H70" s="431">
        <f t="shared" si="48"/>
        <v>0</v>
      </c>
      <c r="I70" s="550">
        <f t="shared" si="48"/>
        <v>0</v>
      </c>
      <c r="J70" s="549">
        <f t="shared" si="48"/>
        <v>0</v>
      </c>
      <c r="K70" s="550">
        <f t="shared" si="48"/>
        <v>0</v>
      </c>
      <c r="L70" s="551">
        <f t="shared" si="48"/>
        <v>0</v>
      </c>
      <c r="M70" s="551"/>
      <c r="N70" s="480">
        <f>SUM(N71:N72)</f>
        <v>0</v>
      </c>
      <c r="O70" s="480">
        <f>SUM(O71:O72)</f>
        <v>0</v>
      </c>
      <c r="P70" s="481">
        <f>SUM(P71:P72)</f>
        <v>0</v>
      </c>
      <c r="Q70" s="482">
        <f>SUM(Q71:Q72)</f>
        <v>0</v>
      </c>
      <c r="R70" s="483">
        <f t="shared" ref="R70:X70" si="49">SUM(R71:R72)</f>
        <v>0</v>
      </c>
      <c r="S70" s="484">
        <f t="shared" si="49"/>
        <v>0</v>
      </c>
      <c r="T70" s="482">
        <f t="shared" si="49"/>
        <v>0</v>
      </c>
      <c r="U70" s="482">
        <f t="shared" si="49"/>
        <v>0</v>
      </c>
      <c r="V70" s="482">
        <f t="shared" si="49"/>
        <v>0</v>
      </c>
      <c r="W70" s="482">
        <f t="shared" si="49"/>
        <v>0</v>
      </c>
      <c r="X70" s="482">
        <f t="shared" si="49"/>
        <v>0</v>
      </c>
      <c r="Y70" s="482">
        <f t="shared" ref="Y70:AV70" si="50">SUM(Y71:Y72)</f>
        <v>0</v>
      </c>
      <c r="Z70" s="482">
        <f t="shared" si="50"/>
        <v>0</v>
      </c>
      <c r="AA70" s="482">
        <f t="shared" si="50"/>
        <v>0</v>
      </c>
      <c r="AB70" s="482">
        <f t="shared" si="50"/>
        <v>0</v>
      </c>
      <c r="AC70" s="482">
        <f t="shared" si="50"/>
        <v>0</v>
      </c>
      <c r="AD70" s="483">
        <f t="shared" si="50"/>
        <v>0</v>
      </c>
      <c r="AE70" s="484">
        <f t="shared" si="50"/>
        <v>0</v>
      </c>
      <c r="AF70" s="482">
        <f t="shared" si="50"/>
        <v>0</v>
      </c>
      <c r="AG70" s="482">
        <f t="shared" si="50"/>
        <v>0</v>
      </c>
      <c r="AH70" s="482">
        <f t="shared" si="50"/>
        <v>0</v>
      </c>
      <c r="AI70" s="482">
        <f t="shared" si="50"/>
        <v>0</v>
      </c>
      <c r="AJ70" s="482">
        <f t="shared" si="50"/>
        <v>0</v>
      </c>
      <c r="AK70" s="482">
        <f t="shared" si="50"/>
        <v>0</v>
      </c>
      <c r="AL70" s="482">
        <f t="shared" si="50"/>
        <v>0</v>
      </c>
      <c r="AM70" s="482">
        <f t="shared" si="50"/>
        <v>0</v>
      </c>
      <c r="AN70" s="482">
        <f t="shared" si="50"/>
        <v>0</v>
      </c>
      <c r="AO70" s="482">
        <f t="shared" si="50"/>
        <v>0</v>
      </c>
      <c r="AP70" s="483">
        <f t="shared" si="50"/>
        <v>0</v>
      </c>
      <c r="AQ70" s="484">
        <f t="shared" si="50"/>
        <v>0</v>
      </c>
      <c r="AR70" s="482">
        <f t="shared" si="50"/>
        <v>0</v>
      </c>
      <c r="AS70" s="482">
        <f t="shared" si="50"/>
        <v>0</v>
      </c>
      <c r="AT70" s="482">
        <f t="shared" si="50"/>
        <v>0</v>
      </c>
      <c r="AU70" s="482">
        <f t="shared" si="50"/>
        <v>0</v>
      </c>
      <c r="AV70" s="482">
        <f t="shared" si="50"/>
        <v>0</v>
      </c>
      <c r="AW70" s="248">
        <f t="shared" si="46"/>
        <v>0</v>
      </c>
      <c r="AX70" s="244">
        <f t="shared" si="47"/>
        <v>0</v>
      </c>
      <c r="AY70" s="553">
        <f t="shared" si="45"/>
        <v>0</v>
      </c>
    </row>
    <row r="71" spans="1:51" s="4" customFormat="1" ht="15" hidden="1" customHeight="1" x14ac:dyDescent="0.2">
      <c r="A71" s="174"/>
      <c r="B71" s="465"/>
      <c r="C71" s="275"/>
      <c r="D71" s="275"/>
      <c r="E71" s="249"/>
      <c r="F71" s="552">
        <f t="shared" si="4"/>
        <v>0</v>
      </c>
      <c r="G71" s="249">
        <v>0</v>
      </c>
      <c r="H71" s="220">
        <f t="shared" si="5"/>
        <v>0</v>
      </c>
      <c r="I71" s="233"/>
      <c r="J71" s="552">
        <f t="shared" si="6"/>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46"/>
        <v>0</v>
      </c>
      <c r="AX71" s="244">
        <f t="shared" si="47"/>
        <v>0</v>
      </c>
      <c r="AY71" s="553">
        <f t="shared" si="45"/>
        <v>0</v>
      </c>
    </row>
    <row r="72" spans="1:51" s="4" customFormat="1" ht="15" hidden="1" customHeight="1" thickBot="1" x14ac:dyDescent="0.25">
      <c r="A72" s="179"/>
      <c r="B72" s="460"/>
      <c r="C72" s="276"/>
      <c r="D72" s="276"/>
      <c r="E72" s="277"/>
      <c r="F72" s="560">
        <f t="shared" si="4"/>
        <v>0</v>
      </c>
      <c r="G72" s="277">
        <v>0</v>
      </c>
      <c r="H72" s="226">
        <f t="shared" si="5"/>
        <v>0</v>
      </c>
      <c r="I72" s="227"/>
      <c r="J72" s="560">
        <f t="shared" si="6"/>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46"/>
        <v>0</v>
      </c>
      <c r="AX72" s="244">
        <f t="shared" si="47"/>
        <v>0</v>
      </c>
      <c r="AY72" s="553">
        <f t="shared" si="4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46"/>
        <v>0</v>
      </c>
      <c r="AX73" s="442">
        <f t="shared" si="47"/>
        <v>0</v>
      </c>
      <c r="AY73" s="443">
        <f t="shared" si="45"/>
        <v>0</v>
      </c>
    </row>
    <row r="74" spans="1:51" s="565" customFormat="1" ht="22.5" customHeight="1" thickBot="1" x14ac:dyDescent="0.3">
      <c r="A74" s="175"/>
      <c r="B74" s="175"/>
      <c r="C74" s="176"/>
      <c r="D74" s="17"/>
      <c r="E74" s="240">
        <f t="shared" ref="E74:L74" si="51">SUM(E8,E23,E32,E38,E44,E49,E52,E55,E58,E61,E64,E67,E70)</f>
        <v>0</v>
      </c>
      <c r="F74" s="328">
        <f t="shared" si="51"/>
        <v>0</v>
      </c>
      <c r="G74" s="240">
        <f t="shared" si="51"/>
        <v>0</v>
      </c>
      <c r="H74" s="240">
        <f t="shared" si="51"/>
        <v>0</v>
      </c>
      <c r="I74" s="241">
        <f t="shared" si="51"/>
        <v>0</v>
      </c>
      <c r="J74" s="328">
        <f>SUM(J8,J23,J32,J38,J44,J49,J52,J55,J58,J61,J64,J67,J70)</f>
        <v>0</v>
      </c>
      <c r="K74" s="241">
        <f t="shared" si="51"/>
        <v>0</v>
      </c>
      <c r="L74" s="241">
        <f t="shared" si="51"/>
        <v>0</v>
      </c>
      <c r="M74" s="241"/>
      <c r="N74" s="240">
        <f t="shared" ref="N74:AC74" si="52">SUM(N8,N23,N32,N38,N44,N49,N52,N55,N58,N61,N64,N67,N70)</f>
        <v>0</v>
      </c>
      <c r="O74" s="240">
        <f>SUM(O8,O23,O32,O38,O44,O49,O52,O55,O58,O61,O64,O67,O70)</f>
        <v>0</v>
      </c>
      <c r="P74" s="240">
        <f t="shared" si="52"/>
        <v>0</v>
      </c>
      <c r="Q74" s="240">
        <f t="shared" si="52"/>
        <v>0</v>
      </c>
      <c r="R74" s="405">
        <f t="shared" si="52"/>
        <v>0</v>
      </c>
      <c r="S74" s="397">
        <f t="shared" si="52"/>
        <v>0</v>
      </c>
      <c r="T74" s="240">
        <f t="shared" si="52"/>
        <v>0</v>
      </c>
      <c r="U74" s="240">
        <f t="shared" si="52"/>
        <v>0</v>
      </c>
      <c r="V74" s="240">
        <f t="shared" si="52"/>
        <v>0</v>
      </c>
      <c r="W74" s="240">
        <f t="shared" si="52"/>
        <v>0</v>
      </c>
      <c r="X74" s="240">
        <f t="shared" si="52"/>
        <v>0</v>
      </c>
      <c r="Y74" s="240">
        <f t="shared" si="52"/>
        <v>0</v>
      </c>
      <c r="Z74" s="240">
        <f t="shared" si="52"/>
        <v>0</v>
      </c>
      <c r="AA74" s="240">
        <f t="shared" si="52"/>
        <v>0</v>
      </c>
      <c r="AB74" s="240">
        <f t="shared" si="52"/>
        <v>0</v>
      </c>
      <c r="AC74" s="240">
        <f t="shared" si="52"/>
        <v>0</v>
      </c>
      <c r="AD74" s="405">
        <f t="shared" ref="AD74:AV74" si="53">SUM(AD8,AD23,AD32,AD38,AD44,AD49,AD52,AD55,AD58,AD61,AD64,AD67,AD70)</f>
        <v>0</v>
      </c>
      <c r="AE74" s="397">
        <f t="shared" si="53"/>
        <v>0</v>
      </c>
      <c r="AF74" s="240">
        <f t="shared" si="53"/>
        <v>0</v>
      </c>
      <c r="AG74" s="240">
        <f t="shared" si="53"/>
        <v>0</v>
      </c>
      <c r="AH74" s="240">
        <f t="shared" si="53"/>
        <v>0</v>
      </c>
      <c r="AI74" s="240">
        <f t="shared" si="53"/>
        <v>0</v>
      </c>
      <c r="AJ74" s="240">
        <f t="shared" si="53"/>
        <v>0</v>
      </c>
      <c r="AK74" s="240">
        <f t="shared" si="53"/>
        <v>0</v>
      </c>
      <c r="AL74" s="240">
        <f t="shared" si="53"/>
        <v>0</v>
      </c>
      <c r="AM74" s="240">
        <f t="shared" si="53"/>
        <v>0</v>
      </c>
      <c r="AN74" s="240">
        <f t="shared" si="53"/>
        <v>0</v>
      </c>
      <c r="AO74" s="240">
        <f t="shared" si="53"/>
        <v>0</v>
      </c>
      <c r="AP74" s="405">
        <f t="shared" si="53"/>
        <v>0</v>
      </c>
      <c r="AQ74" s="397">
        <f t="shared" si="53"/>
        <v>0</v>
      </c>
      <c r="AR74" s="240">
        <f t="shared" si="53"/>
        <v>0</v>
      </c>
      <c r="AS74" s="240">
        <f t="shared" si="53"/>
        <v>0</v>
      </c>
      <c r="AT74" s="240">
        <f t="shared" si="53"/>
        <v>0</v>
      </c>
      <c r="AU74" s="240">
        <f t="shared" si="53"/>
        <v>0</v>
      </c>
      <c r="AV74" s="240">
        <f t="shared" si="53"/>
        <v>0</v>
      </c>
      <c r="AW74" s="240">
        <f t="shared" si="46"/>
        <v>0</v>
      </c>
      <c r="AX74" s="240">
        <f t="shared" si="47"/>
        <v>0</v>
      </c>
      <c r="AY74" s="445">
        <f t="shared" si="45"/>
        <v>0</v>
      </c>
    </row>
    <row r="75" spans="1:51" hidden="1" x14ac:dyDescent="0.25">
      <c r="A75" s="447"/>
      <c r="B75" s="447"/>
      <c r="C75" s="447"/>
      <c r="D75" s="447"/>
      <c r="E75" s="853"/>
      <c r="F75" s="853"/>
      <c r="G75" s="853"/>
      <c r="H75" s="853"/>
      <c r="I75" s="854"/>
      <c r="J75" s="855"/>
      <c r="K75" s="855"/>
      <c r="L75" s="855"/>
      <c r="M75" s="856"/>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54">+N74*0.2</f>
        <v>0</v>
      </c>
      <c r="O78" s="220">
        <f>+IFERROR(VLOOKUP(B77,Sheet1!B:D,3,FALSE)+VLOOKUP(B77,Sheet1!B:E,4,FALSE),0)</f>
        <v>0</v>
      </c>
      <c r="P78" s="490">
        <f t="shared" si="54"/>
        <v>0</v>
      </c>
      <c r="Q78" s="490">
        <f t="shared" si="54"/>
        <v>0</v>
      </c>
      <c r="R78" s="490">
        <f t="shared" si="54"/>
        <v>0</v>
      </c>
      <c r="S78" s="490">
        <f t="shared" si="54"/>
        <v>0</v>
      </c>
      <c r="T78" s="490">
        <f t="shared" si="54"/>
        <v>0</v>
      </c>
      <c r="U78" s="490">
        <f t="shared" si="54"/>
        <v>0</v>
      </c>
      <c r="V78" s="490">
        <f t="shared" si="54"/>
        <v>0</v>
      </c>
      <c r="W78" s="490">
        <f t="shared" si="54"/>
        <v>0</v>
      </c>
      <c r="X78" s="490">
        <f t="shared" si="54"/>
        <v>0</v>
      </c>
      <c r="Y78" s="490">
        <f t="shared" si="54"/>
        <v>0</v>
      </c>
      <c r="Z78" s="490">
        <f t="shared" si="54"/>
        <v>0</v>
      </c>
      <c r="AA78" s="490">
        <f t="shared" si="54"/>
        <v>0</v>
      </c>
      <c r="AB78" s="490">
        <f t="shared" si="54"/>
        <v>0</v>
      </c>
      <c r="AC78" s="490">
        <f t="shared" si="54"/>
        <v>0</v>
      </c>
      <c r="AD78" s="490">
        <f t="shared" ref="AD78:AV78" si="55">+AD74*0.2</f>
        <v>0</v>
      </c>
      <c r="AE78" s="490">
        <f t="shared" si="55"/>
        <v>0</v>
      </c>
      <c r="AF78" s="490">
        <f t="shared" si="55"/>
        <v>0</v>
      </c>
      <c r="AG78" s="490">
        <f t="shared" si="55"/>
        <v>0</v>
      </c>
      <c r="AH78" s="490">
        <f t="shared" si="55"/>
        <v>0</v>
      </c>
      <c r="AI78" s="490">
        <f t="shared" si="55"/>
        <v>0</v>
      </c>
      <c r="AJ78" s="490">
        <f t="shared" si="55"/>
        <v>0</v>
      </c>
      <c r="AK78" s="490">
        <f t="shared" si="55"/>
        <v>0</v>
      </c>
      <c r="AL78" s="490">
        <f t="shared" si="55"/>
        <v>0</v>
      </c>
      <c r="AM78" s="490">
        <f t="shared" si="55"/>
        <v>0</v>
      </c>
      <c r="AN78" s="490">
        <f t="shared" si="55"/>
        <v>0</v>
      </c>
      <c r="AO78" s="490">
        <f t="shared" si="55"/>
        <v>0</v>
      </c>
      <c r="AP78" s="490">
        <f t="shared" si="55"/>
        <v>0</v>
      </c>
      <c r="AQ78" s="490">
        <f t="shared" si="55"/>
        <v>0</v>
      </c>
      <c r="AR78" s="490">
        <f t="shared" si="55"/>
        <v>0</v>
      </c>
      <c r="AS78" s="490">
        <f t="shared" si="55"/>
        <v>0</v>
      </c>
      <c r="AT78" s="490">
        <f t="shared" si="55"/>
        <v>0</v>
      </c>
      <c r="AU78" s="490">
        <f t="shared" si="55"/>
        <v>0</v>
      </c>
      <c r="AV78" s="490">
        <f t="shared" si="5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56">SUM(N74:N78)</f>
        <v>0</v>
      </c>
      <c r="O79" s="220">
        <f>+IFERROR(VLOOKUP(B78,Sheet1!B:D,3,FALSE)+VLOOKUP(B78,Sheet1!B:E,4,FALSE),0)</f>
        <v>0</v>
      </c>
      <c r="P79" s="490">
        <f t="shared" si="56"/>
        <v>0</v>
      </c>
      <c r="Q79" s="490">
        <f t="shared" si="56"/>
        <v>0</v>
      </c>
      <c r="R79" s="490">
        <f t="shared" si="56"/>
        <v>0</v>
      </c>
      <c r="S79" s="490">
        <f t="shared" si="56"/>
        <v>0</v>
      </c>
      <c r="T79" s="490">
        <f t="shared" si="56"/>
        <v>0</v>
      </c>
      <c r="U79" s="490">
        <f t="shared" si="56"/>
        <v>0</v>
      </c>
      <c r="V79" s="490">
        <f t="shared" si="56"/>
        <v>0</v>
      </c>
      <c r="W79" s="490">
        <f t="shared" si="56"/>
        <v>0</v>
      </c>
      <c r="X79" s="490">
        <f t="shared" si="56"/>
        <v>0</v>
      </c>
      <c r="Y79" s="490">
        <f t="shared" si="56"/>
        <v>0</v>
      </c>
      <c r="Z79" s="490">
        <f t="shared" si="56"/>
        <v>0</v>
      </c>
      <c r="AA79" s="490">
        <f t="shared" si="56"/>
        <v>0</v>
      </c>
      <c r="AB79" s="490">
        <f t="shared" si="56"/>
        <v>0</v>
      </c>
      <c r="AC79" s="490">
        <f t="shared" si="56"/>
        <v>0</v>
      </c>
      <c r="AD79" s="490">
        <f t="shared" ref="AD79:AV79" si="57">SUM(AD74:AD78)</f>
        <v>0</v>
      </c>
      <c r="AE79" s="490">
        <f t="shared" si="57"/>
        <v>0</v>
      </c>
      <c r="AF79" s="490">
        <f t="shared" si="57"/>
        <v>0</v>
      </c>
      <c r="AG79" s="490">
        <f t="shared" si="57"/>
        <v>0</v>
      </c>
      <c r="AH79" s="490">
        <f t="shared" si="57"/>
        <v>0</v>
      </c>
      <c r="AI79" s="490">
        <f t="shared" si="57"/>
        <v>0</v>
      </c>
      <c r="AJ79" s="490">
        <f t="shared" si="57"/>
        <v>0</v>
      </c>
      <c r="AK79" s="490">
        <f t="shared" si="57"/>
        <v>0</v>
      </c>
      <c r="AL79" s="490">
        <f t="shared" si="57"/>
        <v>0</v>
      </c>
      <c r="AM79" s="490">
        <f t="shared" si="57"/>
        <v>0</v>
      </c>
      <c r="AN79" s="490">
        <f t="shared" si="57"/>
        <v>0</v>
      </c>
      <c r="AO79" s="490">
        <f t="shared" si="57"/>
        <v>0</v>
      </c>
      <c r="AP79" s="490">
        <f t="shared" si="57"/>
        <v>0</v>
      </c>
      <c r="AQ79" s="490">
        <f t="shared" si="57"/>
        <v>0</v>
      </c>
      <c r="AR79" s="490">
        <f t="shared" si="57"/>
        <v>0</v>
      </c>
      <c r="AS79" s="490">
        <f t="shared" si="57"/>
        <v>0</v>
      </c>
      <c r="AT79" s="490">
        <f t="shared" si="57"/>
        <v>0</v>
      </c>
      <c r="AU79" s="490">
        <f t="shared" si="57"/>
        <v>0</v>
      </c>
      <c r="AV79" s="490">
        <f t="shared" si="5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IF(G84&gt;E84,"Budget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IF(AY84&lt;0,"Actual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ZK113.K293.Analysis code</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2">+G8-AX8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2"/>
        <v>0</v>
      </c>
    </row>
    <row r="10" spans="1:52" s="4" customFormat="1" ht="15" customHeight="1" x14ac:dyDescent="0.2">
      <c r="A10" s="339"/>
      <c r="B10" s="468"/>
      <c r="C10" s="340"/>
      <c r="D10" s="351"/>
      <c r="E10" s="256"/>
      <c r="F10" s="370">
        <f t="shared" ref="F10:F22" si="3">-E10+G10</f>
        <v>0</v>
      </c>
      <c r="G10" s="256"/>
      <c r="H10" s="572">
        <f t="shared" ref="H10:H75" si="4">SUM(N10:AV10)</f>
        <v>0</v>
      </c>
      <c r="I10" s="224"/>
      <c r="J10" s="370">
        <f t="shared" ref="J10:J22" si="5">-I10+K10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6">SUM(P10:AV10)</f>
        <v>0</v>
      </c>
      <c r="AX10" s="442">
        <f t="shared" ref="AX10:AX78" si="7">+AW10+N10</f>
        <v>0</v>
      </c>
      <c r="AY10" s="443">
        <f t="shared" si="2"/>
        <v>0</v>
      </c>
    </row>
    <row r="11" spans="1:52" s="4" customFormat="1" ht="15" customHeight="1" x14ac:dyDescent="0.2">
      <c r="A11" s="339"/>
      <c r="B11" s="468"/>
      <c r="C11" s="340"/>
      <c r="D11" s="351"/>
      <c r="E11" s="256"/>
      <c r="F11" s="370">
        <f t="shared" si="3"/>
        <v>0</v>
      </c>
      <c r="G11" s="256"/>
      <c r="H11" s="572">
        <f t="shared" si="4"/>
        <v>0</v>
      </c>
      <c r="I11" s="224"/>
      <c r="J11" s="370">
        <f t="shared" si="5"/>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2"/>
        <v>0</v>
      </c>
    </row>
    <row r="12" spans="1:52" s="4" customFormat="1" ht="15" customHeight="1" x14ac:dyDescent="0.2">
      <c r="A12" s="339"/>
      <c r="B12" s="468" t="str">
        <f>+B8</f>
        <v>ZK113.K293.Analysis code</v>
      </c>
      <c r="C12" s="340"/>
      <c r="D12" s="351"/>
      <c r="E12" s="256"/>
      <c r="F12" s="370">
        <f t="shared" si="3"/>
        <v>0</v>
      </c>
      <c r="G12" s="256"/>
      <c r="H12" s="572">
        <f t="shared" si="4"/>
        <v>0</v>
      </c>
      <c r="I12" s="224"/>
      <c r="J12" s="370">
        <f t="shared" si="5"/>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2"/>
        <v>0</v>
      </c>
    </row>
    <row r="13" spans="1:52" s="4" customFormat="1" ht="15" customHeight="1" x14ac:dyDescent="0.2">
      <c r="A13" s="150"/>
      <c r="B13" s="459"/>
      <c r="C13" s="262"/>
      <c r="D13" s="373"/>
      <c r="E13" s="256"/>
      <c r="F13" s="370">
        <f t="shared" si="3"/>
        <v>0</v>
      </c>
      <c r="G13" s="256"/>
      <c r="H13" s="572">
        <f t="shared" si="4"/>
        <v>0</v>
      </c>
      <c r="I13" s="224"/>
      <c r="J13" s="370">
        <f t="shared" si="5"/>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2"/>
        <v>0</v>
      </c>
    </row>
    <row r="14" spans="1:52" s="4" customFormat="1" ht="15" hidden="1" customHeight="1" x14ac:dyDescent="0.2">
      <c r="A14" s="150"/>
      <c r="B14" s="459"/>
      <c r="C14" s="451"/>
      <c r="D14" s="451"/>
      <c r="E14" s="256"/>
      <c r="F14" s="370">
        <f t="shared" si="3"/>
        <v>0</v>
      </c>
      <c r="G14" s="256"/>
      <c r="H14" s="572">
        <f t="shared" si="4"/>
        <v>0</v>
      </c>
      <c r="I14" s="224"/>
      <c r="J14" s="370">
        <f t="shared" si="5"/>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2"/>
        <v>0</v>
      </c>
    </row>
    <row r="15" spans="1:52" s="4" customFormat="1" ht="15" hidden="1" customHeight="1" x14ac:dyDescent="0.2">
      <c r="A15" s="150"/>
      <c r="B15" s="459"/>
      <c r="C15" s="262"/>
      <c r="D15" s="373"/>
      <c r="E15" s="256"/>
      <c r="F15" s="370">
        <f t="shared" si="3"/>
        <v>0</v>
      </c>
      <c r="G15" s="256"/>
      <c r="H15" s="572">
        <f t="shared" si="4"/>
        <v>0</v>
      </c>
      <c r="I15" s="224"/>
      <c r="J15" s="370">
        <f t="shared" si="5"/>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2"/>
        <v>0</v>
      </c>
    </row>
    <row r="16" spans="1:52" s="4" customFormat="1" ht="15" hidden="1" customHeight="1" x14ac:dyDescent="0.2">
      <c r="A16" s="150"/>
      <c r="B16" s="459"/>
      <c r="C16" s="262"/>
      <c r="D16" s="373"/>
      <c r="E16" s="256"/>
      <c r="F16" s="370">
        <f t="shared" si="3"/>
        <v>0</v>
      </c>
      <c r="G16" s="256"/>
      <c r="H16" s="572">
        <f t="shared" si="4"/>
        <v>0</v>
      </c>
      <c r="I16" s="224"/>
      <c r="J16" s="370">
        <f t="shared" si="5"/>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2"/>
        <v>0</v>
      </c>
    </row>
    <row r="17" spans="1:51" s="4" customFormat="1" ht="15" hidden="1" customHeight="1" x14ac:dyDescent="0.2">
      <c r="A17" s="150"/>
      <c r="B17" s="459"/>
      <c r="C17" s="262"/>
      <c r="D17" s="373"/>
      <c r="E17" s="256"/>
      <c r="F17" s="370">
        <f t="shared" si="3"/>
        <v>0</v>
      </c>
      <c r="G17" s="256"/>
      <c r="H17" s="572">
        <f t="shared" si="4"/>
        <v>0</v>
      </c>
      <c r="I17" s="224"/>
      <c r="J17" s="370">
        <f t="shared" si="5"/>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2"/>
        <v>0</v>
      </c>
    </row>
    <row r="18" spans="1:51" s="4" customFormat="1" ht="15" hidden="1" customHeight="1" x14ac:dyDescent="0.2">
      <c r="A18" s="150"/>
      <c r="B18" s="459"/>
      <c r="C18" s="262"/>
      <c r="D18" s="373"/>
      <c r="E18" s="256"/>
      <c r="F18" s="370">
        <f t="shared" si="3"/>
        <v>0</v>
      </c>
      <c r="G18" s="256"/>
      <c r="H18" s="572">
        <f t="shared" si="4"/>
        <v>0</v>
      </c>
      <c r="I18" s="224"/>
      <c r="J18" s="370">
        <f t="shared" si="5"/>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2"/>
        <v>0</v>
      </c>
    </row>
    <row r="19" spans="1:51" s="4" customFormat="1" ht="15" hidden="1" customHeight="1" x14ac:dyDescent="0.2">
      <c r="A19" s="150"/>
      <c r="B19" s="459"/>
      <c r="C19" s="262"/>
      <c r="D19" s="373"/>
      <c r="E19" s="256"/>
      <c r="F19" s="370">
        <f t="shared" si="3"/>
        <v>0</v>
      </c>
      <c r="G19" s="256"/>
      <c r="H19" s="572">
        <f t="shared" si="4"/>
        <v>0</v>
      </c>
      <c r="I19" s="224"/>
      <c r="J19" s="370">
        <f t="shared" si="5"/>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2"/>
        <v>0</v>
      </c>
    </row>
    <row r="20" spans="1:51" s="4" customFormat="1" ht="15" hidden="1" customHeight="1" x14ac:dyDescent="0.2">
      <c r="A20" s="150"/>
      <c r="B20" s="459"/>
      <c r="C20" s="262"/>
      <c r="D20" s="373"/>
      <c r="E20" s="256"/>
      <c r="F20" s="370">
        <f t="shared" si="3"/>
        <v>0</v>
      </c>
      <c r="G20" s="256"/>
      <c r="H20" s="572">
        <f t="shared" si="4"/>
        <v>0</v>
      </c>
      <c r="I20" s="224"/>
      <c r="J20" s="370">
        <f t="shared" si="5"/>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6"/>
        <v>0</v>
      </c>
      <c r="AX20" s="442">
        <f t="shared" si="7"/>
        <v>0</v>
      </c>
      <c r="AY20" s="443">
        <f t="shared" si="2"/>
        <v>0</v>
      </c>
    </row>
    <row r="21" spans="1:51" s="4" customFormat="1" ht="15" customHeight="1" x14ac:dyDescent="0.2">
      <c r="A21" s="150"/>
      <c r="B21" s="459"/>
      <c r="C21" s="262"/>
      <c r="D21" s="373"/>
      <c r="E21" s="256"/>
      <c r="F21" s="370">
        <f t="shared" si="3"/>
        <v>0</v>
      </c>
      <c r="G21" s="256"/>
      <c r="H21" s="572">
        <f t="shared" si="4"/>
        <v>0</v>
      </c>
      <c r="I21" s="224"/>
      <c r="J21" s="370">
        <f t="shared" si="5"/>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6"/>
        <v>0</v>
      </c>
      <c r="AX21" s="442">
        <f t="shared" si="7"/>
        <v>0</v>
      </c>
      <c r="AY21" s="443">
        <f t="shared" si="2"/>
        <v>0</v>
      </c>
    </row>
    <row r="22" spans="1:51" s="4" customFormat="1" ht="15" customHeight="1" x14ac:dyDescent="0.2">
      <c r="A22" s="150"/>
      <c r="B22" s="468" t="str">
        <f>+B8</f>
        <v>ZK113.K293.Analysis code</v>
      </c>
      <c r="C22" s="262"/>
      <c r="D22" s="373"/>
      <c r="E22" s="256"/>
      <c r="F22" s="370">
        <f t="shared" si="3"/>
        <v>0</v>
      </c>
      <c r="G22" s="256"/>
      <c r="H22" s="572">
        <f t="shared" si="4"/>
        <v>0</v>
      </c>
      <c r="I22" s="224"/>
      <c r="J22" s="370">
        <f t="shared" si="5"/>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6"/>
        <v>0</v>
      </c>
      <c r="AX22" s="442">
        <f t="shared" si="7"/>
        <v>0</v>
      </c>
      <c r="AY22" s="443">
        <f t="shared" si="2"/>
        <v>0</v>
      </c>
    </row>
    <row r="23" spans="1:51" s="4" customFormat="1" ht="15" customHeight="1" thickBot="1" x14ac:dyDescent="0.3">
      <c r="A23" s="170"/>
      <c r="B23" s="460"/>
      <c r="C23" s="280" t="s">
        <v>301</v>
      </c>
      <c r="D23" s="280"/>
      <c r="E23" s="277"/>
      <c r="F23" s="370">
        <f>-E23+G23</f>
        <v>0</v>
      </c>
      <c r="G23" s="277"/>
      <c r="H23" s="579">
        <f t="shared" si="4"/>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6"/>
        <v>0</v>
      </c>
      <c r="AX23" s="442">
        <f t="shared" si="7"/>
        <v>0</v>
      </c>
      <c r="AY23" s="443">
        <f t="shared" si="2"/>
        <v>0</v>
      </c>
    </row>
    <row r="24" spans="1:51" s="4" customFormat="1" ht="15" customHeight="1" x14ac:dyDescent="0.2">
      <c r="A24" s="196" t="s">
        <v>233</v>
      </c>
      <c r="B24" s="458" t="str">
        <f>+LEFT($E$5,5)&amp;"."&amp;A24&amp;"."&amp;$E$3</f>
        <v>ZK113.K294.Analysis code</v>
      </c>
      <c r="C24" s="343" t="s">
        <v>234</v>
      </c>
      <c r="D24" s="343"/>
      <c r="E24" s="229">
        <f t="shared" ref="E24:L24" si="8">SUM(E25:E40)</f>
        <v>0</v>
      </c>
      <c r="F24" s="433">
        <f t="shared" si="8"/>
        <v>0</v>
      </c>
      <c r="G24" s="229">
        <f t="shared" si="8"/>
        <v>0</v>
      </c>
      <c r="H24" s="229">
        <f t="shared" si="8"/>
        <v>0</v>
      </c>
      <c r="I24" s="203">
        <f t="shared" si="8"/>
        <v>0</v>
      </c>
      <c r="J24" s="321">
        <f t="shared" si="8"/>
        <v>0</v>
      </c>
      <c r="K24" s="203">
        <f t="shared" si="8"/>
        <v>0</v>
      </c>
      <c r="L24" s="219">
        <f t="shared" si="8"/>
        <v>0</v>
      </c>
      <c r="M24" s="219"/>
      <c r="N24" s="198">
        <f>SUM(N25:N40)</f>
        <v>0</v>
      </c>
      <c r="O24" s="198">
        <f>SUM(O25:O40)</f>
        <v>0</v>
      </c>
      <c r="P24" s="265">
        <f>SUM(P25:P40)</f>
        <v>0</v>
      </c>
      <c r="Q24" s="269">
        <f>SUM(Q25:Q40)</f>
        <v>0</v>
      </c>
      <c r="R24" s="416">
        <f t="shared" ref="R24:X24" si="9">SUM(R25:R40)</f>
        <v>0</v>
      </c>
      <c r="S24" s="369">
        <f t="shared" si="9"/>
        <v>0</v>
      </c>
      <c r="T24" s="269">
        <f t="shared" si="9"/>
        <v>0</v>
      </c>
      <c r="U24" s="269">
        <f t="shared" si="9"/>
        <v>0</v>
      </c>
      <c r="V24" s="269">
        <f t="shared" si="9"/>
        <v>0</v>
      </c>
      <c r="W24" s="269">
        <f t="shared" si="9"/>
        <v>0</v>
      </c>
      <c r="X24" s="269">
        <f t="shared" si="9"/>
        <v>0</v>
      </c>
      <c r="Y24" s="269">
        <f t="shared" ref="Y24:AV24" si="10">SUM(Y25:Y40)</f>
        <v>0</v>
      </c>
      <c r="Z24" s="269">
        <f t="shared" si="10"/>
        <v>0</v>
      </c>
      <c r="AA24" s="269">
        <f t="shared" si="10"/>
        <v>0</v>
      </c>
      <c r="AB24" s="269">
        <f t="shared" si="10"/>
        <v>0</v>
      </c>
      <c r="AC24" s="269">
        <f t="shared" si="10"/>
        <v>0</v>
      </c>
      <c r="AD24" s="401">
        <f t="shared" si="10"/>
        <v>0</v>
      </c>
      <c r="AE24" s="411">
        <f t="shared" si="10"/>
        <v>0</v>
      </c>
      <c r="AF24" s="269">
        <f t="shared" si="10"/>
        <v>0</v>
      </c>
      <c r="AG24" s="269">
        <f t="shared" si="10"/>
        <v>0</v>
      </c>
      <c r="AH24" s="269">
        <f t="shared" si="10"/>
        <v>0</v>
      </c>
      <c r="AI24" s="269">
        <f t="shared" si="10"/>
        <v>0</v>
      </c>
      <c r="AJ24" s="269">
        <f t="shared" si="10"/>
        <v>0</v>
      </c>
      <c r="AK24" s="269">
        <f t="shared" si="10"/>
        <v>0</v>
      </c>
      <c r="AL24" s="269">
        <f t="shared" si="10"/>
        <v>0</v>
      </c>
      <c r="AM24" s="269">
        <f t="shared" si="10"/>
        <v>0</v>
      </c>
      <c r="AN24" s="269">
        <f t="shared" si="10"/>
        <v>0</v>
      </c>
      <c r="AO24" s="269">
        <f t="shared" si="10"/>
        <v>0</v>
      </c>
      <c r="AP24" s="401">
        <f t="shared" si="10"/>
        <v>0</v>
      </c>
      <c r="AQ24" s="411">
        <f t="shared" si="10"/>
        <v>0</v>
      </c>
      <c r="AR24" s="269">
        <f t="shared" si="10"/>
        <v>0</v>
      </c>
      <c r="AS24" s="269">
        <f t="shared" si="10"/>
        <v>0</v>
      </c>
      <c r="AT24" s="269">
        <f t="shared" si="10"/>
        <v>0</v>
      </c>
      <c r="AU24" s="269">
        <f t="shared" si="10"/>
        <v>0</v>
      </c>
      <c r="AV24" s="269">
        <f t="shared" si="10"/>
        <v>0</v>
      </c>
      <c r="AW24" s="441">
        <f t="shared" si="6"/>
        <v>0</v>
      </c>
      <c r="AX24" s="442">
        <f t="shared" si="7"/>
        <v>0</v>
      </c>
      <c r="AY24" s="443">
        <f t="shared" si="2"/>
        <v>0</v>
      </c>
    </row>
    <row r="25" spans="1:51" s="4" customFormat="1" ht="15" customHeight="1" x14ac:dyDescent="0.2">
      <c r="A25" s="339"/>
      <c r="B25" s="468"/>
      <c r="C25" s="340"/>
      <c r="D25" s="340"/>
      <c r="E25" s="249"/>
      <c r="F25" s="370">
        <f t="shared" ref="F25:F55" si="11">-E25+G25</f>
        <v>0</v>
      </c>
      <c r="G25" s="249">
        <v>0</v>
      </c>
      <c r="H25" s="572">
        <f t="shared" si="4"/>
        <v>0</v>
      </c>
      <c r="I25" s="231"/>
      <c r="J25" s="370">
        <f t="shared" ref="J25:J82" si="1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6"/>
        <v>0</v>
      </c>
      <c r="AX25" s="442">
        <f t="shared" si="7"/>
        <v>0</v>
      </c>
      <c r="AY25" s="443">
        <f t="shared" si="2"/>
        <v>0</v>
      </c>
    </row>
    <row r="26" spans="1:51" s="4" customFormat="1" ht="15" customHeight="1" x14ac:dyDescent="0.2">
      <c r="A26" s="339"/>
      <c r="B26" s="468"/>
      <c r="C26" s="340"/>
      <c r="D26" s="346"/>
      <c r="E26" s="249"/>
      <c r="F26" s="370">
        <f t="shared" si="11"/>
        <v>0</v>
      </c>
      <c r="G26" s="249">
        <v>0</v>
      </c>
      <c r="H26" s="572">
        <f t="shared" si="4"/>
        <v>0</v>
      </c>
      <c r="I26" s="231"/>
      <c r="J26" s="370">
        <f t="shared" si="1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13">SUM(P26:AV26)</f>
        <v>0</v>
      </c>
      <c r="AX26" s="442">
        <f t="shared" ref="AX26:AX39" si="14">+AW26+N26</f>
        <v>0</v>
      </c>
      <c r="AY26" s="443">
        <f t="shared" ref="AY26:AY39" si="15">+G26-AX26</f>
        <v>0</v>
      </c>
    </row>
    <row r="27" spans="1:51" s="4" customFormat="1" ht="15" customHeight="1" x14ac:dyDescent="0.2">
      <c r="A27" s="339"/>
      <c r="B27" s="468"/>
      <c r="C27" s="340"/>
      <c r="D27" s="346"/>
      <c r="E27" s="249"/>
      <c r="F27" s="370">
        <f t="shared" si="11"/>
        <v>0</v>
      </c>
      <c r="G27" s="249">
        <v>0</v>
      </c>
      <c r="H27" s="572">
        <f t="shared" si="4"/>
        <v>0</v>
      </c>
      <c r="I27" s="231"/>
      <c r="J27" s="370">
        <f t="shared" si="1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3"/>
        <v>0</v>
      </c>
      <c r="AX27" s="442">
        <f t="shared" si="14"/>
        <v>0</v>
      </c>
      <c r="AY27" s="443">
        <f t="shared" si="15"/>
        <v>0</v>
      </c>
    </row>
    <row r="28" spans="1:51" s="4" customFormat="1" ht="15" customHeight="1" x14ac:dyDescent="0.2">
      <c r="A28" s="339"/>
      <c r="B28" s="468"/>
      <c r="C28" s="340"/>
      <c r="D28" s="346"/>
      <c r="E28" s="249"/>
      <c r="F28" s="370">
        <f t="shared" si="11"/>
        <v>0</v>
      </c>
      <c r="G28" s="249">
        <v>0</v>
      </c>
      <c r="H28" s="572">
        <f t="shared" si="4"/>
        <v>0</v>
      </c>
      <c r="I28" s="231"/>
      <c r="J28" s="370">
        <f t="shared" si="1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3"/>
        <v>0</v>
      </c>
      <c r="AX28" s="442">
        <f t="shared" si="14"/>
        <v>0</v>
      </c>
      <c r="AY28" s="443">
        <f t="shared" si="15"/>
        <v>0</v>
      </c>
    </row>
    <row r="29" spans="1:51" s="4" customFormat="1" ht="15" customHeight="1" x14ac:dyDescent="0.2">
      <c r="A29" s="339"/>
      <c r="B29" s="468"/>
      <c r="C29" s="340"/>
      <c r="D29" s="346"/>
      <c r="E29" s="249"/>
      <c r="F29" s="370">
        <f t="shared" si="11"/>
        <v>0</v>
      </c>
      <c r="G29" s="249">
        <v>0</v>
      </c>
      <c r="H29" s="572">
        <f t="shared" si="4"/>
        <v>0</v>
      </c>
      <c r="I29" s="231"/>
      <c r="J29" s="370">
        <f t="shared" si="1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3"/>
        <v>0</v>
      </c>
      <c r="AX29" s="442">
        <f t="shared" si="14"/>
        <v>0</v>
      </c>
      <c r="AY29" s="443">
        <f t="shared" si="15"/>
        <v>0</v>
      </c>
    </row>
    <row r="30" spans="1:51" s="4" customFormat="1" ht="15" customHeight="1" x14ac:dyDescent="0.2">
      <c r="A30" s="339"/>
      <c r="B30" s="468"/>
      <c r="C30" s="340"/>
      <c r="D30" s="346"/>
      <c r="E30" s="249"/>
      <c r="F30" s="370">
        <f t="shared" si="11"/>
        <v>0</v>
      </c>
      <c r="G30" s="249">
        <v>0</v>
      </c>
      <c r="H30" s="572">
        <f t="shared" si="4"/>
        <v>0</v>
      </c>
      <c r="I30" s="231"/>
      <c r="J30" s="370">
        <f t="shared" si="1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3"/>
        <v>0</v>
      </c>
      <c r="AX30" s="442">
        <f t="shared" si="14"/>
        <v>0</v>
      </c>
      <c r="AY30" s="443">
        <f t="shared" si="15"/>
        <v>0</v>
      </c>
    </row>
    <row r="31" spans="1:51" s="4" customFormat="1" ht="15" customHeight="1" x14ac:dyDescent="0.2">
      <c r="A31" s="339"/>
      <c r="B31" s="468"/>
      <c r="C31" s="340"/>
      <c r="D31" s="346"/>
      <c r="E31" s="249"/>
      <c r="F31" s="370">
        <f t="shared" si="11"/>
        <v>0</v>
      </c>
      <c r="G31" s="249">
        <v>0</v>
      </c>
      <c r="H31" s="572">
        <f t="shared" si="4"/>
        <v>0</v>
      </c>
      <c r="I31" s="231"/>
      <c r="J31" s="370">
        <f t="shared" si="1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13"/>
        <v>0</v>
      </c>
      <c r="AX31" s="442">
        <f t="shared" si="14"/>
        <v>0</v>
      </c>
      <c r="AY31" s="443">
        <f t="shared" si="15"/>
        <v>0</v>
      </c>
    </row>
    <row r="32" spans="1:51" s="4" customFormat="1" ht="15" customHeight="1" x14ac:dyDescent="0.2">
      <c r="A32" s="339"/>
      <c r="B32" s="468"/>
      <c r="C32" s="340"/>
      <c r="D32" s="346"/>
      <c r="E32" s="249"/>
      <c r="F32" s="370">
        <f t="shared" si="11"/>
        <v>0</v>
      </c>
      <c r="G32" s="249">
        <v>0</v>
      </c>
      <c r="H32" s="572">
        <f t="shared" si="4"/>
        <v>0</v>
      </c>
      <c r="I32" s="231"/>
      <c r="J32" s="370">
        <f t="shared" si="1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13"/>
        <v>0</v>
      </c>
      <c r="AX32" s="442">
        <f t="shared" si="14"/>
        <v>0</v>
      </c>
      <c r="AY32" s="443">
        <f t="shared" si="15"/>
        <v>0</v>
      </c>
    </row>
    <row r="33" spans="1:51" s="4" customFormat="1" ht="15" customHeight="1" x14ac:dyDescent="0.2">
      <c r="A33" s="344"/>
      <c r="B33" s="469"/>
      <c r="C33" s="340"/>
      <c r="D33" s="346"/>
      <c r="E33" s="249"/>
      <c r="F33" s="370">
        <f t="shared" si="11"/>
        <v>0</v>
      </c>
      <c r="G33" s="249">
        <v>0</v>
      </c>
      <c r="H33" s="572">
        <f t="shared" si="4"/>
        <v>0</v>
      </c>
      <c r="I33" s="231"/>
      <c r="J33" s="370">
        <f t="shared" si="1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3"/>
        <v>0</v>
      </c>
      <c r="AX33" s="442">
        <f t="shared" si="14"/>
        <v>0</v>
      </c>
      <c r="AY33" s="443">
        <f t="shared" si="15"/>
        <v>0</v>
      </c>
    </row>
    <row r="34" spans="1:51" s="4" customFormat="1" ht="15" customHeight="1" x14ac:dyDescent="0.2">
      <c r="A34" s="344"/>
      <c r="B34" s="469"/>
      <c r="C34" s="340"/>
      <c r="D34" s="346"/>
      <c r="E34" s="249"/>
      <c r="F34" s="370">
        <f t="shared" si="11"/>
        <v>0</v>
      </c>
      <c r="G34" s="249">
        <v>0</v>
      </c>
      <c r="H34" s="572">
        <f t="shared" si="4"/>
        <v>0</v>
      </c>
      <c r="I34" s="231"/>
      <c r="J34" s="370">
        <f t="shared" si="1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3"/>
        <v>0</v>
      </c>
      <c r="AX34" s="442">
        <f t="shared" si="14"/>
        <v>0</v>
      </c>
      <c r="AY34" s="443">
        <f t="shared" si="15"/>
        <v>0</v>
      </c>
    </row>
    <row r="35" spans="1:51" s="4" customFormat="1" ht="15" customHeight="1" x14ac:dyDescent="0.2">
      <c r="A35" s="339"/>
      <c r="B35" s="468"/>
      <c r="C35" s="340"/>
      <c r="D35" s="346"/>
      <c r="E35" s="249"/>
      <c r="F35" s="370">
        <f t="shared" si="11"/>
        <v>0</v>
      </c>
      <c r="G35" s="249">
        <v>0</v>
      </c>
      <c r="H35" s="572">
        <f t="shared" si="4"/>
        <v>0</v>
      </c>
      <c r="I35" s="231"/>
      <c r="J35" s="370">
        <f t="shared" si="1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3"/>
        <v>0</v>
      </c>
      <c r="AX35" s="442">
        <f t="shared" si="14"/>
        <v>0</v>
      </c>
      <c r="AY35" s="443">
        <f t="shared" si="15"/>
        <v>0</v>
      </c>
    </row>
    <row r="36" spans="1:51" s="4" customFormat="1" ht="15" customHeight="1" x14ac:dyDescent="0.2">
      <c r="A36" s="344"/>
      <c r="B36" s="469"/>
      <c r="C36" s="340"/>
      <c r="D36" s="346"/>
      <c r="E36" s="249"/>
      <c r="F36" s="370">
        <f t="shared" si="11"/>
        <v>0</v>
      </c>
      <c r="G36" s="249">
        <v>0</v>
      </c>
      <c r="H36" s="572">
        <f t="shared" si="4"/>
        <v>0</v>
      </c>
      <c r="I36" s="231"/>
      <c r="J36" s="370">
        <f t="shared" si="1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3"/>
        <v>0</v>
      </c>
      <c r="AX36" s="442">
        <f t="shared" si="14"/>
        <v>0</v>
      </c>
      <c r="AY36" s="443">
        <f t="shared" si="15"/>
        <v>0</v>
      </c>
    </row>
    <row r="37" spans="1:51" s="4" customFormat="1" ht="15" customHeight="1" x14ac:dyDescent="0.2">
      <c r="A37" s="344"/>
      <c r="B37" s="469"/>
      <c r="C37" s="340"/>
      <c r="D37" s="346"/>
      <c r="E37" s="249"/>
      <c r="F37" s="370">
        <f t="shared" si="11"/>
        <v>0</v>
      </c>
      <c r="G37" s="249">
        <v>0</v>
      </c>
      <c r="H37" s="572">
        <f t="shared" si="4"/>
        <v>0</v>
      </c>
      <c r="I37" s="231"/>
      <c r="J37" s="370">
        <f t="shared" si="1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3"/>
        <v>0</v>
      </c>
      <c r="AX37" s="442">
        <f t="shared" si="14"/>
        <v>0</v>
      </c>
      <c r="AY37" s="443">
        <f t="shared" si="15"/>
        <v>0</v>
      </c>
    </row>
    <row r="38" spans="1:51" s="4" customFormat="1" ht="15" customHeight="1" x14ac:dyDescent="0.2">
      <c r="A38" s="339"/>
      <c r="B38" s="468"/>
      <c r="C38" s="340"/>
      <c r="D38" s="346"/>
      <c r="E38" s="249"/>
      <c r="F38" s="370">
        <f t="shared" si="11"/>
        <v>0</v>
      </c>
      <c r="G38" s="249">
        <v>0</v>
      </c>
      <c r="H38" s="572">
        <f t="shared" si="4"/>
        <v>0</v>
      </c>
      <c r="I38" s="231"/>
      <c r="J38" s="370">
        <f t="shared" si="1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3"/>
        <v>0</v>
      </c>
      <c r="AX38" s="442">
        <f t="shared" si="14"/>
        <v>0</v>
      </c>
      <c r="AY38" s="443">
        <f t="shared" si="15"/>
        <v>0</v>
      </c>
    </row>
    <row r="39" spans="1:51" s="4" customFormat="1" ht="15" customHeight="1" x14ac:dyDescent="0.2">
      <c r="A39" s="344"/>
      <c r="B39" s="469" t="str">
        <f>+B24</f>
        <v>ZK113.K294.Analysis code</v>
      </c>
      <c r="C39" s="340"/>
      <c r="D39" s="346"/>
      <c r="E39" s="249"/>
      <c r="F39" s="370">
        <f t="shared" si="11"/>
        <v>0</v>
      </c>
      <c r="G39" s="249">
        <v>0</v>
      </c>
      <c r="H39" s="572">
        <f t="shared" si="4"/>
        <v>0</v>
      </c>
      <c r="I39" s="231"/>
      <c r="J39" s="370">
        <f t="shared" si="1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3"/>
        <v>0</v>
      </c>
      <c r="AX39" s="442">
        <f t="shared" si="14"/>
        <v>0</v>
      </c>
      <c r="AY39" s="443">
        <f t="shared" si="15"/>
        <v>0</v>
      </c>
    </row>
    <row r="40" spans="1:51" s="4" customFormat="1" ht="15" customHeight="1" thickBot="1" x14ac:dyDescent="0.25">
      <c r="A40" s="170"/>
      <c r="B40" s="460"/>
      <c r="C40" s="274" t="s">
        <v>301</v>
      </c>
      <c r="D40" s="274"/>
      <c r="E40" s="277"/>
      <c r="F40" s="370">
        <f t="shared" si="11"/>
        <v>0</v>
      </c>
      <c r="G40" s="277">
        <v>0</v>
      </c>
      <c r="H40" s="579">
        <f t="shared" si="4"/>
        <v>0</v>
      </c>
      <c r="I40" s="227"/>
      <c r="J40" s="370">
        <f t="shared" si="1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2"/>
        <v>0</v>
      </c>
    </row>
    <row r="41" spans="1:51" s="4" customFormat="1" ht="15" customHeight="1" x14ac:dyDescent="0.2">
      <c r="A41" s="196" t="s">
        <v>235</v>
      </c>
      <c r="B41" s="458" t="str">
        <f>+LEFT($E$5,5)&amp;"."&amp;A41&amp;"."&amp;$E$3</f>
        <v>ZK113.K295.Analysis code</v>
      </c>
      <c r="C41" s="343" t="s">
        <v>236</v>
      </c>
      <c r="D41" s="343"/>
      <c r="E41" s="229">
        <f t="shared" ref="E41:L41" si="16">SUM(E42:E52)</f>
        <v>0</v>
      </c>
      <c r="F41" s="433">
        <f t="shared" si="16"/>
        <v>0</v>
      </c>
      <c r="G41" s="229">
        <f t="shared" si="16"/>
        <v>0</v>
      </c>
      <c r="H41" s="229">
        <f t="shared" si="16"/>
        <v>0</v>
      </c>
      <c r="I41" s="203">
        <f t="shared" si="16"/>
        <v>0</v>
      </c>
      <c r="J41" s="321">
        <f t="shared" si="16"/>
        <v>0</v>
      </c>
      <c r="K41" s="203">
        <f t="shared" si="16"/>
        <v>0</v>
      </c>
      <c r="L41" s="219">
        <f t="shared" si="16"/>
        <v>0</v>
      </c>
      <c r="M41" s="219"/>
      <c r="N41" s="198"/>
      <c r="O41" s="572"/>
      <c r="P41" s="265">
        <f>SUM(P42:P52)</f>
        <v>0</v>
      </c>
      <c r="Q41" s="269">
        <f>SUM(Q42:Q52)</f>
        <v>0</v>
      </c>
      <c r="R41" s="416">
        <f t="shared" ref="R41:X41" si="17">SUM(R42:R52)</f>
        <v>0</v>
      </c>
      <c r="S41" s="369">
        <f t="shared" si="17"/>
        <v>0</v>
      </c>
      <c r="T41" s="269">
        <f t="shared" si="17"/>
        <v>0</v>
      </c>
      <c r="U41" s="269">
        <f t="shared" si="17"/>
        <v>0</v>
      </c>
      <c r="V41" s="269">
        <f t="shared" si="17"/>
        <v>0</v>
      </c>
      <c r="W41" s="269">
        <f t="shared" si="17"/>
        <v>0</v>
      </c>
      <c r="X41" s="269">
        <f t="shared" si="17"/>
        <v>0</v>
      </c>
      <c r="Y41" s="269">
        <f t="shared" ref="Y41:AV41" si="18">SUM(Y42:Y52)</f>
        <v>0</v>
      </c>
      <c r="Z41" s="269">
        <f t="shared" si="18"/>
        <v>0</v>
      </c>
      <c r="AA41" s="269">
        <f t="shared" si="18"/>
        <v>0</v>
      </c>
      <c r="AB41" s="269">
        <f t="shared" si="18"/>
        <v>0</v>
      </c>
      <c r="AC41" s="269">
        <f t="shared" si="18"/>
        <v>0</v>
      </c>
      <c r="AD41" s="401">
        <f t="shared" si="18"/>
        <v>0</v>
      </c>
      <c r="AE41" s="411">
        <f t="shared" si="18"/>
        <v>0</v>
      </c>
      <c r="AF41" s="269">
        <f t="shared" si="18"/>
        <v>0</v>
      </c>
      <c r="AG41" s="269">
        <f t="shared" si="18"/>
        <v>0</v>
      </c>
      <c r="AH41" s="269">
        <f t="shared" si="18"/>
        <v>0</v>
      </c>
      <c r="AI41" s="269">
        <f t="shared" si="18"/>
        <v>0</v>
      </c>
      <c r="AJ41" s="269">
        <f t="shared" si="18"/>
        <v>0</v>
      </c>
      <c r="AK41" s="269">
        <f t="shared" si="18"/>
        <v>0</v>
      </c>
      <c r="AL41" s="269">
        <f t="shared" si="18"/>
        <v>0</v>
      </c>
      <c r="AM41" s="269">
        <f t="shared" si="18"/>
        <v>0</v>
      </c>
      <c r="AN41" s="269">
        <f t="shared" si="18"/>
        <v>0</v>
      </c>
      <c r="AO41" s="269">
        <f t="shared" si="18"/>
        <v>0</v>
      </c>
      <c r="AP41" s="401">
        <f t="shared" si="18"/>
        <v>0</v>
      </c>
      <c r="AQ41" s="411">
        <f t="shared" si="18"/>
        <v>0</v>
      </c>
      <c r="AR41" s="269">
        <f t="shared" si="18"/>
        <v>0</v>
      </c>
      <c r="AS41" s="269">
        <f t="shared" si="18"/>
        <v>0</v>
      </c>
      <c r="AT41" s="269">
        <f t="shared" si="18"/>
        <v>0</v>
      </c>
      <c r="AU41" s="269">
        <f t="shared" si="18"/>
        <v>0</v>
      </c>
      <c r="AV41" s="269">
        <f t="shared" si="18"/>
        <v>0</v>
      </c>
      <c r="AW41" s="441">
        <f t="shared" si="6"/>
        <v>0</v>
      </c>
      <c r="AX41" s="442">
        <f t="shared" si="7"/>
        <v>0</v>
      </c>
      <c r="AY41" s="443">
        <f t="shared" si="2"/>
        <v>0</v>
      </c>
    </row>
    <row r="42" spans="1:51" s="4" customFormat="1" ht="15" customHeight="1" x14ac:dyDescent="0.2">
      <c r="A42" s="344"/>
      <c r="B42" s="469"/>
      <c r="C42" s="340"/>
      <c r="D42" s="340"/>
      <c r="E42" s="249"/>
      <c r="F42" s="370">
        <f t="shared" si="11"/>
        <v>0</v>
      </c>
      <c r="G42" s="249">
        <v>0</v>
      </c>
      <c r="H42" s="572">
        <f t="shared" si="4"/>
        <v>0</v>
      </c>
      <c r="I42" s="231"/>
      <c r="J42" s="370">
        <f t="shared" si="1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2"/>
        <v>0</v>
      </c>
    </row>
    <row r="43" spans="1:51" s="4" customFormat="1" ht="15" customHeight="1" x14ac:dyDescent="0.2">
      <c r="A43" s="344"/>
      <c r="B43" s="469"/>
      <c r="C43" s="340"/>
      <c r="D43" s="346"/>
      <c r="E43" s="249"/>
      <c r="F43" s="370">
        <f t="shared" si="11"/>
        <v>0</v>
      </c>
      <c r="G43" s="249">
        <v>0</v>
      </c>
      <c r="H43" s="572">
        <f t="shared" si="4"/>
        <v>0</v>
      </c>
      <c r="I43" s="231"/>
      <c r="J43" s="370">
        <f t="shared" si="1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19">SUM(P43:AV43)</f>
        <v>0</v>
      </c>
      <c r="AX43" s="442">
        <f t="shared" ref="AX43:AX51" si="20">+AW43+N43</f>
        <v>0</v>
      </c>
      <c r="AY43" s="443">
        <f t="shared" ref="AY43:AY51" si="21">+G43-AX43</f>
        <v>0</v>
      </c>
    </row>
    <row r="44" spans="1:51" s="4" customFormat="1" ht="15" customHeight="1" x14ac:dyDescent="0.2">
      <c r="A44" s="339"/>
      <c r="B44" s="468" t="str">
        <f>+B41</f>
        <v>ZK113.K295.Analysis code</v>
      </c>
      <c r="C44" s="340"/>
      <c r="D44" s="346"/>
      <c r="E44" s="249"/>
      <c r="F44" s="370">
        <f t="shared" si="11"/>
        <v>0</v>
      </c>
      <c r="G44" s="249">
        <v>0</v>
      </c>
      <c r="H44" s="572">
        <f t="shared" si="4"/>
        <v>0</v>
      </c>
      <c r="I44" s="231"/>
      <c r="J44" s="370">
        <f t="shared" si="1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19"/>
        <v>0</v>
      </c>
      <c r="AX44" s="442">
        <f t="shared" si="20"/>
        <v>0</v>
      </c>
      <c r="AY44" s="443">
        <f t="shared" si="21"/>
        <v>0</v>
      </c>
    </row>
    <row r="45" spans="1:51" s="4" customFormat="1" ht="15" customHeight="1" x14ac:dyDescent="0.2">
      <c r="A45" s="339"/>
      <c r="B45" s="468"/>
      <c r="C45" s="340"/>
      <c r="D45" s="346"/>
      <c r="E45" s="249"/>
      <c r="F45" s="370">
        <f t="shared" si="11"/>
        <v>0</v>
      </c>
      <c r="G45" s="249">
        <v>0</v>
      </c>
      <c r="H45" s="572">
        <f t="shared" si="4"/>
        <v>0</v>
      </c>
      <c r="I45" s="231"/>
      <c r="J45" s="370">
        <f t="shared" si="1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19"/>
        <v>0</v>
      </c>
      <c r="AX45" s="442">
        <f t="shared" si="20"/>
        <v>0</v>
      </c>
      <c r="AY45" s="443">
        <f t="shared" si="21"/>
        <v>0</v>
      </c>
    </row>
    <row r="46" spans="1:51" s="4" customFormat="1" ht="15" customHeight="1" x14ac:dyDescent="0.2">
      <c r="A46" s="339"/>
      <c r="B46" s="468"/>
      <c r="C46" s="340"/>
      <c r="D46" s="346"/>
      <c r="E46" s="249"/>
      <c r="F46" s="370">
        <f t="shared" si="11"/>
        <v>0</v>
      </c>
      <c r="G46" s="249">
        <v>0</v>
      </c>
      <c r="H46" s="572">
        <f t="shared" si="4"/>
        <v>0</v>
      </c>
      <c r="I46" s="231"/>
      <c r="J46" s="370">
        <f t="shared" si="1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19"/>
        <v>0</v>
      </c>
      <c r="AX46" s="442">
        <f t="shared" si="20"/>
        <v>0</v>
      </c>
      <c r="AY46" s="443">
        <f t="shared" si="21"/>
        <v>0</v>
      </c>
    </row>
    <row r="47" spans="1:51" s="4" customFormat="1" ht="15" customHeight="1" x14ac:dyDescent="0.2">
      <c r="A47" s="339"/>
      <c r="B47" s="468"/>
      <c r="C47" s="340"/>
      <c r="D47" s="346"/>
      <c r="E47" s="249"/>
      <c r="F47" s="370">
        <f t="shared" si="11"/>
        <v>0</v>
      </c>
      <c r="G47" s="249">
        <v>0</v>
      </c>
      <c r="H47" s="572">
        <f t="shared" si="4"/>
        <v>0</v>
      </c>
      <c r="I47" s="231"/>
      <c r="J47" s="370">
        <f t="shared" si="1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11"/>
        <v>0</v>
      </c>
      <c r="G48" s="249">
        <v>0</v>
      </c>
      <c r="H48" s="572">
        <f t="shared" si="4"/>
        <v>0</v>
      </c>
      <c r="I48" s="231"/>
      <c r="J48" s="370">
        <f t="shared" si="1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19"/>
        <v>0</v>
      </c>
      <c r="AX48" s="442">
        <f t="shared" si="20"/>
        <v>0</v>
      </c>
      <c r="AY48" s="443">
        <f t="shared" si="21"/>
        <v>0</v>
      </c>
    </row>
    <row r="49" spans="1:51" s="4" customFormat="1" ht="15" customHeight="1" x14ac:dyDescent="0.2">
      <c r="A49" s="339"/>
      <c r="B49" s="468"/>
      <c r="C49" s="340"/>
      <c r="D49" s="346"/>
      <c r="E49" s="249"/>
      <c r="F49" s="370">
        <f t="shared" si="11"/>
        <v>0</v>
      </c>
      <c r="G49" s="249">
        <v>0</v>
      </c>
      <c r="H49" s="572">
        <f t="shared" si="4"/>
        <v>0</v>
      </c>
      <c r="I49" s="231"/>
      <c r="J49" s="370">
        <f t="shared" si="1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19"/>
        <v>0</v>
      </c>
      <c r="AX49" s="442">
        <f t="shared" si="20"/>
        <v>0</v>
      </c>
      <c r="AY49" s="443">
        <f t="shared" si="21"/>
        <v>0</v>
      </c>
    </row>
    <row r="50" spans="1:51" s="4" customFormat="1" ht="15" customHeight="1" x14ac:dyDescent="0.2">
      <c r="A50" s="339"/>
      <c r="B50" s="468"/>
      <c r="C50" s="340"/>
      <c r="D50" s="346"/>
      <c r="E50" s="249"/>
      <c r="F50" s="370">
        <f t="shared" si="11"/>
        <v>0</v>
      </c>
      <c r="G50" s="249">
        <v>0</v>
      </c>
      <c r="H50" s="572">
        <f t="shared" si="4"/>
        <v>0</v>
      </c>
      <c r="I50" s="231"/>
      <c r="J50" s="370">
        <f t="shared" si="1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19"/>
        <v>0</v>
      </c>
      <c r="AX50" s="442">
        <f t="shared" si="20"/>
        <v>0</v>
      </c>
      <c r="AY50" s="443">
        <f t="shared" si="21"/>
        <v>0</v>
      </c>
    </row>
    <row r="51" spans="1:51" s="4" customFormat="1" ht="15" customHeight="1" x14ac:dyDescent="0.2">
      <c r="A51" s="339"/>
      <c r="B51" s="468" t="str">
        <f>+B41</f>
        <v>ZK113.K295.Analysis code</v>
      </c>
      <c r="C51" s="340"/>
      <c r="D51" s="346"/>
      <c r="E51" s="249"/>
      <c r="F51" s="370">
        <f t="shared" si="11"/>
        <v>0</v>
      </c>
      <c r="G51" s="249">
        <v>0</v>
      </c>
      <c r="H51" s="572">
        <f t="shared" si="4"/>
        <v>0</v>
      </c>
      <c r="I51" s="231"/>
      <c r="J51" s="370">
        <f t="shared" si="1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19"/>
        <v>0</v>
      </c>
      <c r="AX51" s="442">
        <f t="shared" si="20"/>
        <v>0</v>
      </c>
      <c r="AY51" s="443">
        <f t="shared" si="21"/>
        <v>0</v>
      </c>
    </row>
    <row r="52" spans="1:51" s="4" customFormat="1" ht="15" customHeight="1" thickBot="1" x14ac:dyDescent="0.25">
      <c r="A52" s="170"/>
      <c r="B52" s="460"/>
      <c r="C52" s="274" t="s">
        <v>301</v>
      </c>
      <c r="D52" s="274"/>
      <c r="E52" s="277"/>
      <c r="F52" s="371">
        <f t="shared" si="11"/>
        <v>0</v>
      </c>
      <c r="G52" s="277">
        <v>0</v>
      </c>
      <c r="H52" s="579">
        <f t="shared" si="4"/>
        <v>0</v>
      </c>
      <c r="I52" s="227"/>
      <c r="J52" s="371">
        <f t="shared" si="1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6"/>
        <v>0</v>
      </c>
      <c r="AX52" s="442">
        <f t="shared" si="7"/>
        <v>0</v>
      </c>
      <c r="AY52" s="443">
        <f t="shared" si="2"/>
        <v>0</v>
      </c>
    </row>
    <row r="53" spans="1:51" s="4" customFormat="1" ht="15" hidden="1" customHeight="1" x14ac:dyDescent="0.2">
      <c r="A53" s="554"/>
      <c r="B53" s="548"/>
      <c r="C53" s="450"/>
      <c r="D53" s="450"/>
      <c r="E53" s="431">
        <f t="shared" ref="E53:L53" si="22">SUM(E54:E55)</f>
        <v>0</v>
      </c>
      <c r="F53" s="574">
        <f>SUM(F54:F55)</f>
        <v>0</v>
      </c>
      <c r="G53" s="431">
        <f>SUM(G54:G55)</f>
        <v>0</v>
      </c>
      <c r="H53" s="431">
        <f t="shared" si="22"/>
        <v>0</v>
      </c>
      <c r="I53" s="550">
        <f t="shared" si="22"/>
        <v>0</v>
      </c>
      <c r="J53" s="549">
        <f>SUM(J54:J55)</f>
        <v>0</v>
      </c>
      <c r="K53" s="550">
        <f t="shared" si="22"/>
        <v>0</v>
      </c>
      <c r="L53" s="551">
        <f t="shared" si="22"/>
        <v>0</v>
      </c>
      <c r="M53" s="551"/>
      <c r="N53" s="480">
        <f>SUM(N54:N55)</f>
        <v>0</v>
      </c>
      <c r="O53" s="480">
        <f>SUM(O54:O55)</f>
        <v>0</v>
      </c>
      <c r="P53" s="481">
        <f>SUM(P54:P55)</f>
        <v>0</v>
      </c>
      <c r="Q53" s="482">
        <f>SUM(Q54:Q55)</f>
        <v>0</v>
      </c>
      <c r="R53" s="581">
        <f t="shared" ref="R53:X53" si="23">SUM(R54:R55)</f>
        <v>0</v>
      </c>
      <c r="S53" s="556">
        <f t="shared" si="23"/>
        <v>0</v>
      </c>
      <c r="T53" s="482">
        <f t="shared" si="23"/>
        <v>0</v>
      </c>
      <c r="U53" s="482">
        <f t="shared" si="23"/>
        <v>0</v>
      </c>
      <c r="V53" s="482">
        <f t="shared" si="23"/>
        <v>0</v>
      </c>
      <c r="W53" s="482">
        <f t="shared" si="23"/>
        <v>0</v>
      </c>
      <c r="X53" s="482">
        <f t="shared" si="23"/>
        <v>0</v>
      </c>
      <c r="Y53" s="482">
        <f t="shared" ref="Y53:AV53" si="24">SUM(Y54:Y55)</f>
        <v>0</v>
      </c>
      <c r="Z53" s="482">
        <f t="shared" si="24"/>
        <v>0</v>
      </c>
      <c r="AA53" s="482">
        <f t="shared" si="24"/>
        <v>0</v>
      </c>
      <c r="AB53" s="482">
        <f t="shared" si="24"/>
        <v>0</v>
      </c>
      <c r="AC53" s="482">
        <f t="shared" si="24"/>
        <v>0</v>
      </c>
      <c r="AD53" s="483">
        <f t="shared" si="24"/>
        <v>0</v>
      </c>
      <c r="AE53" s="484">
        <f t="shared" si="24"/>
        <v>0</v>
      </c>
      <c r="AF53" s="482">
        <f t="shared" si="24"/>
        <v>0</v>
      </c>
      <c r="AG53" s="482">
        <f t="shared" si="24"/>
        <v>0</v>
      </c>
      <c r="AH53" s="482">
        <f t="shared" si="24"/>
        <v>0</v>
      </c>
      <c r="AI53" s="482">
        <f t="shared" si="24"/>
        <v>0</v>
      </c>
      <c r="AJ53" s="482">
        <f t="shared" si="24"/>
        <v>0</v>
      </c>
      <c r="AK53" s="482">
        <f t="shared" si="24"/>
        <v>0</v>
      </c>
      <c r="AL53" s="482">
        <f t="shared" si="24"/>
        <v>0</v>
      </c>
      <c r="AM53" s="482">
        <f t="shared" si="24"/>
        <v>0</v>
      </c>
      <c r="AN53" s="482">
        <f t="shared" si="24"/>
        <v>0</v>
      </c>
      <c r="AO53" s="482">
        <f t="shared" si="24"/>
        <v>0</v>
      </c>
      <c r="AP53" s="483">
        <f t="shared" si="24"/>
        <v>0</v>
      </c>
      <c r="AQ53" s="484">
        <f t="shared" si="24"/>
        <v>0</v>
      </c>
      <c r="AR53" s="482">
        <f t="shared" si="24"/>
        <v>0</v>
      </c>
      <c r="AS53" s="482">
        <f t="shared" si="24"/>
        <v>0</v>
      </c>
      <c r="AT53" s="482">
        <f t="shared" si="24"/>
        <v>0</v>
      </c>
      <c r="AU53" s="482">
        <f t="shared" si="24"/>
        <v>0</v>
      </c>
      <c r="AV53" s="482">
        <f t="shared" si="24"/>
        <v>0</v>
      </c>
      <c r="AW53" s="441">
        <f t="shared" si="6"/>
        <v>0</v>
      </c>
      <c r="AX53" s="442">
        <f t="shared" si="7"/>
        <v>0</v>
      </c>
      <c r="AY53" s="443">
        <f t="shared" si="2"/>
        <v>0</v>
      </c>
    </row>
    <row r="54" spans="1:51" s="4" customFormat="1" ht="15" hidden="1" customHeight="1" x14ac:dyDescent="0.2">
      <c r="A54" s="150"/>
      <c r="B54" s="459"/>
      <c r="C54" s="273"/>
      <c r="D54" s="273"/>
      <c r="E54" s="249"/>
      <c r="F54" s="552">
        <f t="shared" si="11"/>
        <v>0</v>
      </c>
      <c r="G54" s="249">
        <v>0</v>
      </c>
      <c r="H54" s="220">
        <f t="shared" si="4"/>
        <v>0</v>
      </c>
      <c r="I54" s="231"/>
      <c r="J54" s="552">
        <f t="shared" si="1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6"/>
        <v>0</v>
      </c>
      <c r="AX54" s="442">
        <f t="shared" si="7"/>
        <v>0</v>
      </c>
      <c r="AY54" s="443">
        <f t="shared" si="2"/>
        <v>0</v>
      </c>
    </row>
    <row r="55" spans="1:51" s="4" customFormat="1" ht="15" hidden="1" customHeight="1" thickBot="1" x14ac:dyDescent="0.25">
      <c r="A55" s="169"/>
      <c r="B55" s="461"/>
      <c r="C55" s="274"/>
      <c r="D55" s="274"/>
      <c r="E55" s="277"/>
      <c r="F55" s="552">
        <f t="shared" si="11"/>
        <v>0</v>
      </c>
      <c r="G55" s="277">
        <v>0</v>
      </c>
      <c r="H55" s="226">
        <f t="shared" si="4"/>
        <v>0</v>
      </c>
      <c r="I55" s="227"/>
      <c r="J55" s="552">
        <f t="shared" si="1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6"/>
        <v>0</v>
      </c>
      <c r="AX55" s="442">
        <f t="shared" si="7"/>
        <v>0</v>
      </c>
      <c r="AY55" s="443">
        <f t="shared" si="2"/>
        <v>0</v>
      </c>
    </row>
    <row r="56" spans="1:51" s="4" customFormat="1" ht="15" hidden="1" customHeight="1" x14ac:dyDescent="0.2">
      <c r="A56" s="554"/>
      <c r="B56" s="548"/>
      <c r="C56" s="450"/>
      <c r="D56" s="450"/>
      <c r="E56" s="431">
        <f t="shared" ref="E56:L56" si="25">SUM(E57:E58)</f>
        <v>0</v>
      </c>
      <c r="F56" s="574">
        <f>SUM(F57:F58)</f>
        <v>0</v>
      </c>
      <c r="G56" s="431">
        <f>SUM(G57:G58)</f>
        <v>0</v>
      </c>
      <c r="H56" s="431">
        <f t="shared" si="25"/>
        <v>0</v>
      </c>
      <c r="I56" s="550">
        <f t="shared" si="25"/>
        <v>0</v>
      </c>
      <c r="J56" s="549">
        <f>SUM(J57:J58)</f>
        <v>0</v>
      </c>
      <c r="K56" s="550">
        <f t="shared" si="25"/>
        <v>0</v>
      </c>
      <c r="L56" s="551">
        <f t="shared" si="25"/>
        <v>0</v>
      </c>
      <c r="M56" s="551"/>
      <c r="N56" s="480">
        <f>SUM(N57:N58)</f>
        <v>0</v>
      </c>
      <c r="O56" s="480">
        <f>SUM(O57:O58)</f>
        <v>0</v>
      </c>
      <c r="P56" s="481">
        <f>SUM(P57:P58)</f>
        <v>0</v>
      </c>
      <c r="Q56" s="482">
        <f>SUM(Q57:Q58)</f>
        <v>0</v>
      </c>
      <c r="R56" s="581">
        <f t="shared" ref="R56:X56" si="26">SUM(R57:R58)</f>
        <v>0</v>
      </c>
      <c r="S56" s="556">
        <f t="shared" si="26"/>
        <v>0</v>
      </c>
      <c r="T56" s="482">
        <f t="shared" si="26"/>
        <v>0</v>
      </c>
      <c r="U56" s="482">
        <f t="shared" si="26"/>
        <v>0</v>
      </c>
      <c r="V56" s="482">
        <f t="shared" si="26"/>
        <v>0</v>
      </c>
      <c r="W56" s="482">
        <f t="shared" si="26"/>
        <v>0</v>
      </c>
      <c r="X56" s="482">
        <f t="shared" si="26"/>
        <v>0</v>
      </c>
      <c r="Y56" s="482">
        <f t="shared" ref="Y56:AV56" si="27">SUM(Y57:Y58)</f>
        <v>0</v>
      </c>
      <c r="Z56" s="482">
        <f t="shared" si="27"/>
        <v>0</v>
      </c>
      <c r="AA56" s="482">
        <f t="shared" si="27"/>
        <v>0</v>
      </c>
      <c r="AB56" s="482">
        <f t="shared" si="27"/>
        <v>0</v>
      </c>
      <c r="AC56" s="482">
        <f t="shared" si="27"/>
        <v>0</v>
      </c>
      <c r="AD56" s="483">
        <f t="shared" si="27"/>
        <v>0</v>
      </c>
      <c r="AE56" s="484">
        <f t="shared" si="27"/>
        <v>0</v>
      </c>
      <c r="AF56" s="482">
        <f t="shared" si="27"/>
        <v>0</v>
      </c>
      <c r="AG56" s="482">
        <f t="shared" si="27"/>
        <v>0</v>
      </c>
      <c r="AH56" s="482">
        <f t="shared" si="27"/>
        <v>0</v>
      </c>
      <c r="AI56" s="482">
        <f t="shared" si="27"/>
        <v>0</v>
      </c>
      <c r="AJ56" s="482">
        <f t="shared" si="27"/>
        <v>0</v>
      </c>
      <c r="AK56" s="482">
        <f t="shared" si="27"/>
        <v>0</v>
      </c>
      <c r="AL56" s="482">
        <f t="shared" si="27"/>
        <v>0</v>
      </c>
      <c r="AM56" s="482">
        <f t="shared" si="27"/>
        <v>0</v>
      </c>
      <c r="AN56" s="482">
        <f t="shared" si="27"/>
        <v>0</v>
      </c>
      <c r="AO56" s="482">
        <f t="shared" si="27"/>
        <v>0</v>
      </c>
      <c r="AP56" s="483">
        <f t="shared" si="27"/>
        <v>0</v>
      </c>
      <c r="AQ56" s="484">
        <f t="shared" si="27"/>
        <v>0</v>
      </c>
      <c r="AR56" s="482">
        <f t="shared" si="27"/>
        <v>0</v>
      </c>
      <c r="AS56" s="482">
        <f t="shared" si="27"/>
        <v>0</v>
      </c>
      <c r="AT56" s="482">
        <f t="shared" si="27"/>
        <v>0</v>
      </c>
      <c r="AU56" s="482">
        <f t="shared" si="27"/>
        <v>0</v>
      </c>
      <c r="AV56" s="482">
        <f t="shared" si="27"/>
        <v>0</v>
      </c>
      <c r="AW56" s="441">
        <f t="shared" si="6"/>
        <v>0</v>
      </c>
      <c r="AX56" s="442">
        <f t="shared" si="7"/>
        <v>0</v>
      </c>
      <c r="AY56" s="443">
        <f t="shared" si="2"/>
        <v>0</v>
      </c>
    </row>
    <row r="57" spans="1:51" s="4" customFormat="1" ht="15" hidden="1" customHeight="1" x14ac:dyDescent="0.2">
      <c r="A57" s="150"/>
      <c r="B57" s="459"/>
      <c r="C57" s="273"/>
      <c r="D57" s="273"/>
      <c r="E57" s="249"/>
      <c r="F57" s="552">
        <f>+E57-G57</f>
        <v>0</v>
      </c>
      <c r="G57" s="249">
        <v>0</v>
      </c>
      <c r="H57" s="220">
        <f t="shared" si="4"/>
        <v>0</v>
      </c>
      <c r="I57" s="231"/>
      <c r="J57" s="552">
        <f t="shared" si="1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6"/>
        <v>0</v>
      </c>
      <c r="AX57" s="442">
        <f t="shared" si="7"/>
        <v>0</v>
      </c>
      <c r="AY57" s="443">
        <f t="shared" si="2"/>
        <v>0</v>
      </c>
    </row>
    <row r="58" spans="1:51" s="4" customFormat="1" ht="15" hidden="1" customHeight="1" thickBot="1" x14ac:dyDescent="0.25">
      <c r="A58" s="169"/>
      <c r="B58" s="461"/>
      <c r="C58" s="274"/>
      <c r="D58" s="274"/>
      <c r="E58" s="277"/>
      <c r="F58" s="552">
        <f>+E58-G58</f>
        <v>0</v>
      </c>
      <c r="G58" s="277">
        <v>0</v>
      </c>
      <c r="H58" s="226">
        <f t="shared" si="4"/>
        <v>0</v>
      </c>
      <c r="I58" s="227"/>
      <c r="J58" s="552">
        <f t="shared" si="1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6"/>
        <v>0</v>
      </c>
      <c r="AX58" s="442">
        <f t="shared" si="7"/>
        <v>0</v>
      </c>
      <c r="AY58" s="443">
        <f t="shared" si="2"/>
        <v>0</v>
      </c>
    </row>
    <row r="59" spans="1:51" s="4" customFormat="1" ht="15" hidden="1" customHeight="1" x14ac:dyDescent="0.2">
      <c r="A59" s="557"/>
      <c r="B59" s="576"/>
      <c r="C59" s="450"/>
      <c r="D59" s="450"/>
      <c r="E59" s="431">
        <f t="shared" ref="E59:L59" si="28">SUM(E60:E61)</f>
        <v>0</v>
      </c>
      <c r="F59" s="574">
        <f>SUM(F60:F61)</f>
        <v>0</v>
      </c>
      <c r="G59" s="431">
        <f>SUM(G60:G61)</f>
        <v>0</v>
      </c>
      <c r="H59" s="431">
        <f t="shared" si="28"/>
        <v>0</v>
      </c>
      <c r="I59" s="550">
        <f t="shared" si="28"/>
        <v>0</v>
      </c>
      <c r="J59" s="549">
        <f>SUM(J60:J61)</f>
        <v>0</v>
      </c>
      <c r="K59" s="550">
        <f t="shared" si="28"/>
        <v>0</v>
      </c>
      <c r="L59" s="551">
        <f t="shared" si="28"/>
        <v>0</v>
      </c>
      <c r="M59" s="551"/>
      <c r="N59" s="480">
        <f>SUM(N60:N61)</f>
        <v>0</v>
      </c>
      <c r="O59" s="480">
        <f>SUM(O60:O61)</f>
        <v>0</v>
      </c>
      <c r="P59" s="481">
        <f>SUM(P60:P61)</f>
        <v>0</v>
      </c>
      <c r="Q59" s="482">
        <f>SUM(Q60:Q61)</f>
        <v>0</v>
      </c>
      <c r="R59" s="581">
        <f t="shared" ref="R59:X59" si="29">SUM(R60:R61)</f>
        <v>0</v>
      </c>
      <c r="S59" s="556">
        <f t="shared" si="29"/>
        <v>0</v>
      </c>
      <c r="T59" s="482">
        <f t="shared" si="29"/>
        <v>0</v>
      </c>
      <c r="U59" s="482">
        <f t="shared" si="29"/>
        <v>0</v>
      </c>
      <c r="V59" s="482">
        <f t="shared" si="29"/>
        <v>0</v>
      </c>
      <c r="W59" s="482">
        <f t="shared" si="29"/>
        <v>0</v>
      </c>
      <c r="X59" s="482">
        <f t="shared" si="29"/>
        <v>0</v>
      </c>
      <c r="Y59" s="482">
        <f t="shared" ref="Y59:AV59" si="30">SUM(Y60:Y61)</f>
        <v>0</v>
      </c>
      <c r="Z59" s="482">
        <f t="shared" si="30"/>
        <v>0</v>
      </c>
      <c r="AA59" s="482">
        <f t="shared" si="30"/>
        <v>0</v>
      </c>
      <c r="AB59" s="482">
        <f t="shared" si="30"/>
        <v>0</v>
      </c>
      <c r="AC59" s="482">
        <f t="shared" si="30"/>
        <v>0</v>
      </c>
      <c r="AD59" s="483">
        <f t="shared" si="30"/>
        <v>0</v>
      </c>
      <c r="AE59" s="484">
        <f t="shared" si="30"/>
        <v>0</v>
      </c>
      <c r="AF59" s="482">
        <f t="shared" si="30"/>
        <v>0</v>
      </c>
      <c r="AG59" s="482">
        <f t="shared" si="30"/>
        <v>0</v>
      </c>
      <c r="AH59" s="482">
        <f t="shared" si="30"/>
        <v>0</v>
      </c>
      <c r="AI59" s="482">
        <f t="shared" si="30"/>
        <v>0</v>
      </c>
      <c r="AJ59" s="482">
        <f t="shared" si="30"/>
        <v>0</v>
      </c>
      <c r="AK59" s="482">
        <f t="shared" si="30"/>
        <v>0</v>
      </c>
      <c r="AL59" s="482">
        <f t="shared" si="30"/>
        <v>0</v>
      </c>
      <c r="AM59" s="482">
        <f t="shared" si="30"/>
        <v>0</v>
      </c>
      <c r="AN59" s="482">
        <f t="shared" si="30"/>
        <v>0</v>
      </c>
      <c r="AO59" s="482">
        <f t="shared" si="30"/>
        <v>0</v>
      </c>
      <c r="AP59" s="483">
        <f t="shared" si="30"/>
        <v>0</v>
      </c>
      <c r="AQ59" s="484">
        <f t="shared" si="30"/>
        <v>0</v>
      </c>
      <c r="AR59" s="482">
        <f t="shared" si="30"/>
        <v>0</v>
      </c>
      <c r="AS59" s="482">
        <f t="shared" si="30"/>
        <v>0</v>
      </c>
      <c r="AT59" s="482">
        <f t="shared" si="30"/>
        <v>0</v>
      </c>
      <c r="AU59" s="482">
        <f t="shared" si="30"/>
        <v>0</v>
      </c>
      <c r="AV59" s="482">
        <f t="shared" si="30"/>
        <v>0</v>
      </c>
      <c r="AW59" s="441">
        <f t="shared" si="6"/>
        <v>0</v>
      </c>
      <c r="AX59" s="442">
        <f t="shared" si="7"/>
        <v>0</v>
      </c>
      <c r="AY59" s="443">
        <f t="shared" si="2"/>
        <v>0</v>
      </c>
    </row>
    <row r="60" spans="1:51" s="4" customFormat="1" ht="15" hidden="1" customHeight="1" x14ac:dyDescent="0.2">
      <c r="A60" s="151"/>
      <c r="B60" s="463"/>
      <c r="C60" s="273"/>
      <c r="D60" s="273"/>
      <c r="E60" s="249"/>
      <c r="F60" s="552">
        <f>+E60-G60</f>
        <v>0</v>
      </c>
      <c r="G60" s="249">
        <v>0</v>
      </c>
      <c r="H60" s="220">
        <f t="shared" si="4"/>
        <v>0</v>
      </c>
      <c r="I60" s="231"/>
      <c r="J60" s="552">
        <f t="shared" si="1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6"/>
        <v>0</v>
      </c>
      <c r="AX60" s="442">
        <f t="shared" si="7"/>
        <v>0</v>
      </c>
      <c r="AY60" s="443">
        <f t="shared" si="2"/>
        <v>0</v>
      </c>
    </row>
    <row r="61" spans="1:51" s="4" customFormat="1" ht="15" hidden="1" customHeight="1" thickBot="1" x14ac:dyDescent="0.25">
      <c r="A61" s="169"/>
      <c r="B61" s="461"/>
      <c r="C61" s="274"/>
      <c r="D61" s="274"/>
      <c r="E61" s="277"/>
      <c r="F61" s="552">
        <f>+E61-G61</f>
        <v>0</v>
      </c>
      <c r="G61" s="277">
        <v>0</v>
      </c>
      <c r="H61" s="226">
        <f t="shared" si="4"/>
        <v>0</v>
      </c>
      <c r="I61" s="227"/>
      <c r="J61" s="552">
        <f t="shared" si="1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6"/>
        <v>0</v>
      </c>
      <c r="AX61" s="442">
        <f t="shared" si="7"/>
        <v>0</v>
      </c>
      <c r="AY61" s="443">
        <f t="shared" si="2"/>
        <v>0</v>
      </c>
    </row>
    <row r="62" spans="1:51" s="4" customFormat="1" ht="15" hidden="1" customHeight="1" x14ac:dyDescent="0.2">
      <c r="A62" s="557"/>
      <c r="B62" s="576"/>
      <c r="C62" s="450"/>
      <c r="D62" s="450"/>
      <c r="E62" s="431">
        <f t="shared" ref="E62:L62" si="31">SUM(E63:E64)</f>
        <v>0</v>
      </c>
      <c r="F62" s="574">
        <f t="shared" si="31"/>
        <v>0</v>
      </c>
      <c r="G62" s="431">
        <f t="shared" si="31"/>
        <v>0</v>
      </c>
      <c r="H62" s="431">
        <f t="shared" si="31"/>
        <v>0</v>
      </c>
      <c r="I62" s="550">
        <f t="shared" si="31"/>
        <v>0</v>
      </c>
      <c r="J62" s="549">
        <f t="shared" si="31"/>
        <v>0</v>
      </c>
      <c r="K62" s="550">
        <f t="shared" si="31"/>
        <v>0</v>
      </c>
      <c r="L62" s="551">
        <f t="shared" si="31"/>
        <v>0</v>
      </c>
      <c r="M62" s="551"/>
      <c r="N62" s="480">
        <f>SUM(N63:N64)</f>
        <v>0</v>
      </c>
      <c r="O62" s="480">
        <f>SUM(O63:O64)</f>
        <v>0</v>
      </c>
      <c r="P62" s="481">
        <f>SUM(P63:P64)</f>
        <v>0</v>
      </c>
      <c r="Q62" s="482">
        <f>SUM(Q63:Q64)</f>
        <v>0</v>
      </c>
      <c r="R62" s="581">
        <f t="shared" ref="R62:X62" si="32">SUM(R63:R64)</f>
        <v>0</v>
      </c>
      <c r="S62" s="556">
        <f t="shared" si="32"/>
        <v>0</v>
      </c>
      <c r="T62" s="482">
        <f t="shared" si="32"/>
        <v>0</v>
      </c>
      <c r="U62" s="482">
        <f t="shared" si="32"/>
        <v>0</v>
      </c>
      <c r="V62" s="482">
        <f t="shared" si="32"/>
        <v>0</v>
      </c>
      <c r="W62" s="482">
        <f t="shared" si="32"/>
        <v>0</v>
      </c>
      <c r="X62" s="482">
        <f t="shared" si="32"/>
        <v>0</v>
      </c>
      <c r="Y62" s="482">
        <f t="shared" ref="Y62:AV62" si="33">SUM(Y63:Y64)</f>
        <v>0</v>
      </c>
      <c r="Z62" s="482">
        <f t="shared" si="33"/>
        <v>0</v>
      </c>
      <c r="AA62" s="482">
        <f t="shared" si="33"/>
        <v>0</v>
      </c>
      <c r="AB62" s="482">
        <f t="shared" si="33"/>
        <v>0</v>
      </c>
      <c r="AC62" s="482">
        <f t="shared" si="33"/>
        <v>0</v>
      </c>
      <c r="AD62" s="483">
        <f t="shared" si="33"/>
        <v>0</v>
      </c>
      <c r="AE62" s="484">
        <f t="shared" si="33"/>
        <v>0</v>
      </c>
      <c r="AF62" s="482">
        <f t="shared" si="33"/>
        <v>0</v>
      </c>
      <c r="AG62" s="482">
        <f t="shared" si="33"/>
        <v>0</v>
      </c>
      <c r="AH62" s="482">
        <f t="shared" si="33"/>
        <v>0</v>
      </c>
      <c r="AI62" s="482">
        <f t="shared" si="33"/>
        <v>0</v>
      </c>
      <c r="AJ62" s="482">
        <f t="shared" si="33"/>
        <v>0</v>
      </c>
      <c r="AK62" s="482">
        <f t="shared" si="33"/>
        <v>0</v>
      </c>
      <c r="AL62" s="482">
        <f t="shared" si="33"/>
        <v>0</v>
      </c>
      <c r="AM62" s="482">
        <f t="shared" si="33"/>
        <v>0</v>
      </c>
      <c r="AN62" s="482">
        <f t="shared" si="33"/>
        <v>0</v>
      </c>
      <c r="AO62" s="482">
        <f t="shared" si="33"/>
        <v>0</v>
      </c>
      <c r="AP62" s="483">
        <f t="shared" si="33"/>
        <v>0</v>
      </c>
      <c r="AQ62" s="484">
        <f t="shared" si="33"/>
        <v>0</v>
      </c>
      <c r="AR62" s="482">
        <f t="shared" si="33"/>
        <v>0</v>
      </c>
      <c r="AS62" s="482">
        <f t="shared" si="33"/>
        <v>0</v>
      </c>
      <c r="AT62" s="482">
        <f t="shared" si="33"/>
        <v>0</v>
      </c>
      <c r="AU62" s="482">
        <f t="shared" si="33"/>
        <v>0</v>
      </c>
      <c r="AV62" s="482">
        <f t="shared" si="33"/>
        <v>0</v>
      </c>
      <c r="AW62" s="441">
        <f t="shared" si="6"/>
        <v>0</v>
      </c>
      <c r="AX62" s="442">
        <f t="shared" si="7"/>
        <v>0</v>
      </c>
      <c r="AY62" s="443">
        <f t="shared" si="2"/>
        <v>0</v>
      </c>
    </row>
    <row r="63" spans="1:51" s="4" customFormat="1" ht="15" hidden="1" customHeight="1" x14ac:dyDescent="0.2">
      <c r="A63" s="151"/>
      <c r="B63" s="463"/>
      <c r="C63" s="273"/>
      <c r="D63" s="273"/>
      <c r="E63" s="249"/>
      <c r="F63" s="552">
        <f>+E63-G63</f>
        <v>0</v>
      </c>
      <c r="G63" s="249">
        <v>0</v>
      </c>
      <c r="H63" s="220">
        <f t="shared" si="4"/>
        <v>0</v>
      </c>
      <c r="I63" s="231"/>
      <c r="J63" s="552">
        <f t="shared" si="1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6"/>
        <v>0</v>
      </c>
      <c r="AX63" s="442">
        <f t="shared" si="7"/>
        <v>0</v>
      </c>
      <c r="AY63" s="443">
        <f t="shared" si="2"/>
        <v>0</v>
      </c>
    </row>
    <row r="64" spans="1:51" s="4" customFormat="1" ht="15" hidden="1" customHeight="1" thickBot="1" x14ac:dyDescent="0.25">
      <c r="A64" s="169"/>
      <c r="B64" s="461"/>
      <c r="C64" s="274"/>
      <c r="D64" s="274"/>
      <c r="E64" s="277"/>
      <c r="F64" s="552">
        <f>+E64-G64</f>
        <v>0</v>
      </c>
      <c r="G64" s="277">
        <v>0</v>
      </c>
      <c r="H64" s="226">
        <f t="shared" si="4"/>
        <v>0</v>
      </c>
      <c r="I64" s="227"/>
      <c r="J64" s="552">
        <f t="shared" si="1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6"/>
        <v>0</v>
      </c>
      <c r="AX64" s="442">
        <f t="shared" si="7"/>
        <v>0</v>
      </c>
      <c r="AY64" s="443">
        <f t="shared" si="2"/>
        <v>0</v>
      </c>
    </row>
    <row r="65" spans="1:51" s="4" customFormat="1" ht="15" hidden="1" customHeight="1" x14ac:dyDescent="0.2">
      <c r="A65" s="557"/>
      <c r="B65" s="576"/>
      <c r="C65" s="450"/>
      <c r="D65" s="450"/>
      <c r="E65" s="431">
        <f t="shared" ref="E65:L65" si="34">SUM(E66:E67)</f>
        <v>0</v>
      </c>
      <c r="F65" s="574">
        <f t="shared" si="34"/>
        <v>0</v>
      </c>
      <c r="G65" s="431">
        <f t="shared" si="34"/>
        <v>0</v>
      </c>
      <c r="H65" s="431">
        <f t="shared" si="34"/>
        <v>0</v>
      </c>
      <c r="I65" s="550">
        <f t="shared" si="34"/>
        <v>0</v>
      </c>
      <c r="J65" s="549">
        <f t="shared" si="34"/>
        <v>0</v>
      </c>
      <c r="K65" s="550">
        <f t="shared" si="34"/>
        <v>0</v>
      </c>
      <c r="L65" s="551">
        <f t="shared" si="34"/>
        <v>0</v>
      </c>
      <c r="M65" s="551"/>
      <c r="N65" s="480">
        <f>SUM(N66:N67)</f>
        <v>0</v>
      </c>
      <c r="O65" s="480">
        <f>SUM(O66:O67)</f>
        <v>0</v>
      </c>
      <c r="P65" s="481">
        <f>SUM(P66:P67)</f>
        <v>0</v>
      </c>
      <c r="Q65" s="482">
        <f>SUM(Q66:Q67)</f>
        <v>0</v>
      </c>
      <c r="R65" s="581">
        <f t="shared" ref="R65:X65" si="35">SUM(R66:R67)</f>
        <v>0</v>
      </c>
      <c r="S65" s="556">
        <f t="shared" si="35"/>
        <v>0</v>
      </c>
      <c r="T65" s="482">
        <f t="shared" si="35"/>
        <v>0</v>
      </c>
      <c r="U65" s="482">
        <f t="shared" si="35"/>
        <v>0</v>
      </c>
      <c r="V65" s="482">
        <f t="shared" si="35"/>
        <v>0</v>
      </c>
      <c r="W65" s="482">
        <f t="shared" si="35"/>
        <v>0</v>
      </c>
      <c r="X65" s="482">
        <f t="shared" si="35"/>
        <v>0</v>
      </c>
      <c r="Y65" s="482">
        <f t="shared" ref="Y65:AV65" si="36">SUM(Y66:Y67)</f>
        <v>0</v>
      </c>
      <c r="Z65" s="482">
        <f t="shared" si="36"/>
        <v>0</v>
      </c>
      <c r="AA65" s="482">
        <f t="shared" si="36"/>
        <v>0</v>
      </c>
      <c r="AB65" s="482">
        <f t="shared" si="36"/>
        <v>0</v>
      </c>
      <c r="AC65" s="482">
        <f t="shared" si="36"/>
        <v>0</v>
      </c>
      <c r="AD65" s="483">
        <f t="shared" si="36"/>
        <v>0</v>
      </c>
      <c r="AE65" s="484">
        <f t="shared" si="36"/>
        <v>0</v>
      </c>
      <c r="AF65" s="482">
        <f t="shared" si="36"/>
        <v>0</v>
      </c>
      <c r="AG65" s="482">
        <f t="shared" si="36"/>
        <v>0</v>
      </c>
      <c r="AH65" s="482">
        <f t="shared" si="36"/>
        <v>0</v>
      </c>
      <c r="AI65" s="482">
        <f t="shared" si="36"/>
        <v>0</v>
      </c>
      <c r="AJ65" s="482">
        <f t="shared" si="36"/>
        <v>0</v>
      </c>
      <c r="AK65" s="482">
        <f t="shared" si="36"/>
        <v>0</v>
      </c>
      <c r="AL65" s="482">
        <f t="shared" si="36"/>
        <v>0</v>
      </c>
      <c r="AM65" s="482">
        <f t="shared" si="36"/>
        <v>0</v>
      </c>
      <c r="AN65" s="482">
        <f t="shared" si="36"/>
        <v>0</v>
      </c>
      <c r="AO65" s="482">
        <f t="shared" si="36"/>
        <v>0</v>
      </c>
      <c r="AP65" s="483">
        <f t="shared" si="36"/>
        <v>0</v>
      </c>
      <c r="AQ65" s="484">
        <f t="shared" si="36"/>
        <v>0</v>
      </c>
      <c r="AR65" s="482">
        <f t="shared" si="36"/>
        <v>0</v>
      </c>
      <c r="AS65" s="482">
        <f t="shared" si="36"/>
        <v>0</v>
      </c>
      <c r="AT65" s="482">
        <f t="shared" si="36"/>
        <v>0</v>
      </c>
      <c r="AU65" s="482">
        <f t="shared" si="36"/>
        <v>0</v>
      </c>
      <c r="AV65" s="482">
        <f t="shared" si="36"/>
        <v>0</v>
      </c>
      <c r="AW65" s="441">
        <f t="shared" si="6"/>
        <v>0</v>
      </c>
      <c r="AX65" s="442">
        <f t="shared" si="7"/>
        <v>0</v>
      </c>
      <c r="AY65" s="443">
        <f t="shared" si="2"/>
        <v>0</v>
      </c>
    </row>
    <row r="66" spans="1:51" s="4" customFormat="1" ht="15" hidden="1" customHeight="1" x14ac:dyDescent="0.2">
      <c r="A66" s="151"/>
      <c r="B66" s="463"/>
      <c r="C66" s="273"/>
      <c r="D66" s="273"/>
      <c r="E66" s="249"/>
      <c r="F66" s="552">
        <f>+E66-G66</f>
        <v>0</v>
      </c>
      <c r="G66" s="249">
        <v>0</v>
      </c>
      <c r="H66" s="220">
        <f t="shared" si="4"/>
        <v>0</v>
      </c>
      <c r="I66" s="231"/>
      <c r="J66" s="552">
        <f t="shared" si="1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6"/>
        <v>0</v>
      </c>
      <c r="AX66" s="442">
        <f t="shared" si="7"/>
        <v>0</v>
      </c>
      <c r="AY66" s="443">
        <f t="shared" si="2"/>
        <v>0</v>
      </c>
    </row>
    <row r="67" spans="1:51" s="4" customFormat="1" ht="15" hidden="1" customHeight="1" thickBot="1" x14ac:dyDescent="0.25">
      <c r="A67" s="169"/>
      <c r="B67" s="461"/>
      <c r="C67" s="274"/>
      <c r="D67" s="274"/>
      <c r="E67" s="277"/>
      <c r="F67" s="552">
        <f>+E67-G67</f>
        <v>0</v>
      </c>
      <c r="G67" s="277">
        <v>0</v>
      </c>
      <c r="H67" s="226">
        <f t="shared" si="4"/>
        <v>0</v>
      </c>
      <c r="I67" s="227"/>
      <c r="J67" s="552">
        <f t="shared" si="1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6"/>
        <v>0</v>
      </c>
      <c r="AX67" s="442">
        <f t="shared" si="7"/>
        <v>0</v>
      </c>
      <c r="AY67" s="443">
        <f t="shared" si="2"/>
        <v>0</v>
      </c>
    </row>
    <row r="68" spans="1:51" s="4" customFormat="1" ht="15" hidden="1" customHeight="1" x14ac:dyDescent="0.2">
      <c r="A68" s="557"/>
      <c r="B68" s="576"/>
      <c r="C68" s="450"/>
      <c r="D68" s="450"/>
      <c r="E68" s="431">
        <f t="shared" ref="E68:L68" si="37">SUM(E69:E70)</f>
        <v>0</v>
      </c>
      <c r="F68" s="574">
        <f t="shared" si="37"/>
        <v>0</v>
      </c>
      <c r="G68" s="431">
        <f t="shared" si="37"/>
        <v>0</v>
      </c>
      <c r="H68" s="431">
        <f t="shared" si="37"/>
        <v>0</v>
      </c>
      <c r="I68" s="550">
        <f t="shared" si="37"/>
        <v>0</v>
      </c>
      <c r="J68" s="549">
        <f t="shared" si="37"/>
        <v>0</v>
      </c>
      <c r="K68" s="550">
        <f t="shared" si="37"/>
        <v>0</v>
      </c>
      <c r="L68" s="551">
        <f t="shared" si="37"/>
        <v>0</v>
      </c>
      <c r="M68" s="551"/>
      <c r="N68" s="480">
        <f>SUM(N69:N70)</f>
        <v>0</v>
      </c>
      <c r="O68" s="480">
        <f>SUM(O69:O70)</f>
        <v>0</v>
      </c>
      <c r="P68" s="481">
        <f>SUM(P69:P70)</f>
        <v>0</v>
      </c>
      <c r="Q68" s="482">
        <f>SUM(Q69:Q70)</f>
        <v>0</v>
      </c>
      <c r="R68" s="581">
        <f t="shared" ref="R68:X68" si="38">SUM(R69:R70)</f>
        <v>0</v>
      </c>
      <c r="S68" s="556">
        <f t="shared" si="38"/>
        <v>0</v>
      </c>
      <c r="T68" s="482">
        <f t="shared" si="38"/>
        <v>0</v>
      </c>
      <c r="U68" s="482">
        <f t="shared" si="38"/>
        <v>0</v>
      </c>
      <c r="V68" s="482">
        <f t="shared" si="38"/>
        <v>0</v>
      </c>
      <c r="W68" s="482">
        <f t="shared" si="38"/>
        <v>0</v>
      </c>
      <c r="X68" s="482">
        <f t="shared" si="38"/>
        <v>0</v>
      </c>
      <c r="Y68" s="482">
        <f t="shared" ref="Y68:AV68" si="39">SUM(Y69:Y70)</f>
        <v>0</v>
      </c>
      <c r="Z68" s="482">
        <f t="shared" si="39"/>
        <v>0</v>
      </c>
      <c r="AA68" s="482">
        <f t="shared" si="39"/>
        <v>0</v>
      </c>
      <c r="AB68" s="482">
        <f t="shared" si="39"/>
        <v>0</v>
      </c>
      <c r="AC68" s="482">
        <f t="shared" si="39"/>
        <v>0</v>
      </c>
      <c r="AD68" s="483">
        <f t="shared" si="39"/>
        <v>0</v>
      </c>
      <c r="AE68" s="484">
        <f t="shared" si="39"/>
        <v>0</v>
      </c>
      <c r="AF68" s="482">
        <f t="shared" si="39"/>
        <v>0</v>
      </c>
      <c r="AG68" s="482">
        <f t="shared" si="39"/>
        <v>0</v>
      </c>
      <c r="AH68" s="482">
        <f t="shared" si="39"/>
        <v>0</v>
      </c>
      <c r="AI68" s="482">
        <f t="shared" si="39"/>
        <v>0</v>
      </c>
      <c r="AJ68" s="482">
        <f t="shared" si="39"/>
        <v>0</v>
      </c>
      <c r="AK68" s="482">
        <f t="shared" si="39"/>
        <v>0</v>
      </c>
      <c r="AL68" s="482">
        <f t="shared" si="39"/>
        <v>0</v>
      </c>
      <c r="AM68" s="482">
        <f t="shared" si="39"/>
        <v>0</v>
      </c>
      <c r="AN68" s="482">
        <f t="shared" si="39"/>
        <v>0</v>
      </c>
      <c r="AO68" s="482">
        <f t="shared" si="39"/>
        <v>0</v>
      </c>
      <c r="AP68" s="483">
        <f t="shared" si="39"/>
        <v>0</v>
      </c>
      <c r="AQ68" s="484">
        <f t="shared" si="39"/>
        <v>0</v>
      </c>
      <c r="AR68" s="482">
        <f t="shared" si="39"/>
        <v>0</v>
      </c>
      <c r="AS68" s="482">
        <f t="shared" si="39"/>
        <v>0</v>
      </c>
      <c r="AT68" s="482">
        <f t="shared" si="39"/>
        <v>0</v>
      </c>
      <c r="AU68" s="482">
        <f t="shared" si="39"/>
        <v>0</v>
      </c>
      <c r="AV68" s="482">
        <f t="shared" si="39"/>
        <v>0</v>
      </c>
      <c r="AW68" s="441">
        <f t="shared" si="6"/>
        <v>0</v>
      </c>
      <c r="AX68" s="442">
        <f t="shared" si="7"/>
        <v>0</v>
      </c>
      <c r="AY68" s="443">
        <f t="shared" si="2"/>
        <v>0</v>
      </c>
    </row>
    <row r="69" spans="1:51" s="4" customFormat="1" ht="15" hidden="1" customHeight="1" x14ac:dyDescent="0.2">
      <c r="A69" s="151"/>
      <c r="B69" s="463"/>
      <c r="C69" s="273" t="s">
        <v>301</v>
      </c>
      <c r="D69" s="273"/>
      <c r="E69" s="249"/>
      <c r="F69" s="552">
        <f>+E69-G69</f>
        <v>0</v>
      </c>
      <c r="G69" s="249">
        <v>0</v>
      </c>
      <c r="H69" s="220">
        <f t="shared" si="4"/>
        <v>0</v>
      </c>
      <c r="I69" s="231"/>
      <c r="J69" s="552">
        <f t="shared" si="1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6"/>
        <v>0</v>
      </c>
      <c r="AX69" s="442">
        <f t="shared" si="7"/>
        <v>0</v>
      </c>
      <c r="AY69" s="443">
        <f t="shared" si="2"/>
        <v>0</v>
      </c>
    </row>
    <row r="70" spans="1:51" s="4" customFormat="1" ht="15" hidden="1" customHeight="1" thickBot="1" x14ac:dyDescent="0.25">
      <c r="A70" s="169"/>
      <c r="B70" s="461"/>
      <c r="C70" s="274"/>
      <c r="D70" s="274"/>
      <c r="E70" s="277"/>
      <c r="F70" s="552">
        <f>+E70-G70</f>
        <v>0</v>
      </c>
      <c r="G70" s="277">
        <v>0</v>
      </c>
      <c r="H70" s="226">
        <f t="shared" si="4"/>
        <v>0</v>
      </c>
      <c r="I70" s="227"/>
      <c r="J70" s="552">
        <f t="shared" si="1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6"/>
        <v>0</v>
      </c>
      <c r="AX70" s="442">
        <f t="shared" si="7"/>
        <v>0</v>
      </c>
      <c r="AY70" s="443">
        <f t="shared" si="2"/>
        <v>0</v>
      </c>
    </row>
    <row r="71" spans="1:51" s="4" customFormat="1" ht="15" hidden="1" customHeight="1" x14ac:dyDescent="0.2">
      <c r="A71" s="557"/>
      <c r="B71" s="576"/>
      <c r="C71" s="450"/>
      <c r="D71" s="450"/>
      <c r="E71" s="431">
        <f t="shared" ref="E71:L71" si="40">SUM(E72:E73)</f>
        <v>0</v>
      </c>
      <c r="F71" s="574">
        <f t="shared" si="40"/>
        <v>0</v>
      </c>
      <c r="G71" s="431">
        <f t="shared" si="40"/>
        <v>0</v>
      </c>
      <c r="H71" s="431">
        <f t="shared" si="40"/>
        <v>0</v>
      </c>
      <c r="I71" s="550">
        <f t="shared" si="40"/>
        <v>0</v>
      </c>
      <c r="J71" s="549">
        <f t="shared" si="40"/>
        <v>0</v>
      </c>
      <c r="K71" s="550">
        <f t="shared" si="40"/>
        <v>0</v>
      </c>
      <c r="L71" s="551">
        <f t="shared" si="40"/>
        <v>0</v>
      </c>
      <c r="M71" s="551"/>
      <c r="N71" s="480"/>
      <c r="O71" s="220"/>
      <c r="P71" s="481">
        <f>SUM(P72:P73)</f>
        <v>0</v>
      </c>
      <c r="Q71" s="482">
        <f>SUM(Q72:Q73)</f>
        <v>0</v>
      </c>
      <c r="R71" s="581">
        <f t="shared" ref="R71:X71" si="41">SUM(R72:R73)</f>
        <v>0</v>
      </c>
      <c r="S71" s="556">
        <f t="shared" si="41"/>
        <v>0</v>
      </c>
      <c r="T71" s="482">
        <f t="shared" si="41"/>
        <v>0</v>
      </c>
      <c r="U71" s="482">
        <f t="shared" si="41"/>
        <v>0</v>
      </c>
      <c r="V71" s="482">
        <f t="shared" si="41"/>
        <v>0</v>
      </c>
      <c r="W71" s="482">
        <f t="shared" si="41"/>
        <v>0</v>
      </c>
      <c r="X71" s="482">
        <f t="shared" si="41"/>
        <v>0</v>
      </c>
      <c r="Y71" s="482">
        <f t="shared" ref="Y71:AV71" si="42">SUM(Y72:Y73)</f>
        <v>0</v>
      </c>
      <c r="Z71" s="482">
        <f t="shared" si="42"/>
        <v>0</v>
      </c>
      <c r="AA71" s="482">
        <f t="shared" si="42"/>
        <v>0</v>
      </c>
      <c r="AB71" s="482">
        <f t="shared" si="42"/>
        <v>0</v>
      </c>
      <c r="AC71" s="482">
        <f t="shared" si="42"/>
        <v>0</v>
      </c>
      <c r="AD71" s="483">
        <f t="shared" si="42"/>
        <v>0</v>
      </c>
      <c r="AE71" s="484">
        <f t="shared" si="42"/>
        <v>0</v>
      </c>
      <c r="AF71" s="482">
        <f t="shared" si="42"/>
        <v>0</v>
      </c>
      <c r="AG71" s="482">
        <f t="shared" si="42"/>
        <v>0</v>
      </c>
      <c r="AH71" s="482">
        <f t="shared" si="42"/>
        <v>0</v>
      </c>
      <c r="AI71" s="482">
        <f t="shared" si="42"/>
        <v>0</v>
      </c>
      <c r="AJ71" s="482">
        <f t="shared" si="42"/>
        <v>0</v>
      </c>
      <c r="AK71" s="482">
        <f t="shared" si="42"/>
        <v>0</v>
      </c>
      <c r="AL71" s="482">
        <f t="shared" si="42"/>
        <v>0</v>
      </c>
      <c r="AM71" s="482">
        <f t="shared" si="42"/>
        <v>0</v>
      </c>
      <c r="AN71" s="482">
        <f t="shared" si="42"/>
        <v>0</v>
      </c>
      <c r="AO71" s="482">
        <f t="shared" si="42"/>
        <v>0</v>
      </c>
      <c r="AP71" s="483">
        <f t="shared" si="42"/>
        <v>0</v>
      </c>
      <c r="AQ71" s="484">
        <f t="shared" si="42"/>
        <v>0</v>
      </c>
      <c r="AR71" s="482">
        <f t="shared" si="42"/>
        <v>0</v>
      </c>
      <c r="AS71" s="482">
        <f t="shared" si="42"/>
        <v>0</v>
      </c>
      <c r="AT71" s="482">
        <f t="shared" si="42"/>
        <v>0</v>
      </c>
      <c r="AU71" s="482">
        <f t="shared" si="42"/>
        <v>0</v>
      </c>
      <c r="AV71" s="482">
        <f t="shared" si="42"/>
        <v>0</v>
      </c>
      <c r="AW71" s="441">
        <f t="shared" si="6"/>
        <v>0</v>
      </c>
      <c r="AX71" s="442">
        <f t="shared" si="7"/>
        <v>0</v>
      </c>
      <c r="AY71" s="443">
        <f t="shared" si="2"/>
        <v>0</v>
      </c>
    </row>
    <row r="72" spans="1:51" s="4" customFormat="1" ht="15" hidden="1" customHeight="1" x14ac:dyDescent="0.2">
      <c r="A72" s="150"/>
      <c r="B72" s="459"/>
      <c r="C72" s="273"/>
      <c r="D72" s="273"/>
      <c r="E72" s="249"/>
      <c r="F72" s="552">
        <f>+E72-G72</f>
        <v>0</v>
      </c>
      <c r="G72" s="249">
        <v>0</v>
      </c>
      <c r="H72" s="220">
        <f t="shared" si="4"/>
        <v>0</v>
      </c>
      <c r="I72" s="231"/>
      <c r="J72" s="552">
        <f t="shared" si="1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6"/>
        <v>0</v>
      </c>
      <c r="AX72" s="442">
        <f t="shared" si="7"/>
        <v>0</v>
      </c>
      <c r="AY72" s="443">
        <f t="shared" si="2"/>
        <v>0</v>
      </c>
    </row>
    <row r="73" spans="1:51" s="4" customFormat="1" ht="15" hidden="1" customHeight="1" thickBot="1" x14ac:dyDescent="0.25">
      <c r="A73" s="169"/>
      <c r="B73" s="461"/>
      <c r="C73" s="274"/>
      <c r="D73" s="274"/>
      <c r="E73" s="277"/>
      <c r="F73" s="552">
        <f>+E73-G73</f>
        <v>0</v>
      </c>
      <c r="G73" s="277">
        <v>0</v>
      </c>
      <c r="H73" s="226">
        <f t="shared" si="4"/>
        <v>0</v>
      </c>
      <c r="I73" s="227"/>
      <c r="J73" s="552">
        <f t="shared" si="1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6"/>
        <v>0</v>
      </c>
      <c r="AX73" s="442">
        <f t="shared" si="7"/>
        <v>0</v>
      </c>
      <c r="AY73" s="443">
        <f t="shared" si="2"/>
        <v>0</v>
      </c>
    </row>
    <row r="74" spans="1:51" s="4" customFormat="1" ht="15" hidden="1" customHeight="1" x14ac:dyDescent="0.2">
      <c r="A74" s="557"/>
      <c r="B74" s="576"/>
      <c r="C74" s="450"/>
      <c r="D74" s="450"/>
      <c r="E74" s="431">
        <f t="shared" ref="E74:L74" si="43">SUM(E75:E76)</f>
        <v>0</v>
      </c>
      <c r="F74" s="574">
        <f t="shared" si="43"/>
        <v>0</v>
      </c>
      <c r="G74" s="431">
        <f t="shared" si="43"/>
        <v>0</v>
      </c>
      <c r="H74" s="431">
        <f t="shared" si="43"/>
        <v>0</v>
      </c>
      <c r="I74" s="550">
        <f t="shared" si="43"/>
        <v>0</v>
      </c>
      <c r="J74" s="549">
        <f t="shared" si="43"/>
        <v>0</v>
      </c>
      <c r="K74" s="550">
        <f t="shared" si="43"/>
        <v>0</v>
      </c>
      <c r="L74" s="551">
        <f t="shared" si="43"/>
        <v>0</v>
      </c>
      <c r="M74" s="551"/>
      <c r="N74" s="480">
        <f>SUM(N75:N76)</f>
        <v>0</v>
      </c>
      <c r="O74" s="480">
        <f>SUM(O75:O76)</f>
        <v>0</v>
      </c>
      <c r="P74" s="481">
        <f>SUM(P75:P76)</f>
        <v>0</v>
      </c>
      <c r="Q74" s="482">
        <f>SUM(Q75:Q76)</f>
        <v>0</v>
      </c>
      <c r="R74" s="581">
        <f t="shared" ref="R74:X74" si="44">SUM(R75:R76)</f>
        <v>0</v>
      </c>
      <c r="S74" s="556">
        <f t="shared" si="44"/>
        <v>0</v>
      </c>
      <c r="T74" s="482">
        <f t="shared" si="44"/>
        <v>0</v>
      </c>
      <c r="U74" s="482">
        <f t="shared" si="44"/>
        <v>0</v>
      </c>
      <c r="V74" s="482">
        <f t="shared" si="44"/>
        <v>0</v>
      </c>
      <c r="W74" s="482">
        <f t="shared" si="44"/>
        <v>0</v>
      </c>
      <c r="X74" s="482">
        <f t="shared" si="44"/>
        <v>0</v>
      </c>
      <c r="Y74" s="482">
        <f t="shared" ref="Y74:AV74" si="45">SUM(Y75:Y76)</f>
        <v>0</v>
      </c>
      <c r="Z74" s="482">
        <f t="shared" si="45"/>
        <v>0</v>
      </c>
      <c r="AA74" s="482">
        <f t="shared" si="45"/>
        <v>0</v>
      </c>
      <c r="AB74" s="482">
        <f t="shared" si="45"/>
        <v>0</v>
      </c>
      <c r="AC74" s="482">
        <f t="shared" si="45"/>
        <v>0</v>
      </c>
      <c r="AD74" s="483">
        <f t="shared" si="45"/>
        <v>0</v>
      </c>
      <c r="AE74" s="484">
        <f t="shared" si="45"/>
        <v>0</v>
      </c>
      <c r="AF74" s="482">
        <f t="shared" si="45"/>
        <v>0</v>
      </c>
      <c r="AG74" s="482">
        <f t="shared" si="45"/>
        <v>0</v>
      </c>
      <c r="AH74" s="482">
        <f t="shared" si="45"/>
        <v>0</v>
      </c>
      <c r="AI74" s="482">
        <f t="shared" si="45"/>
        <v>0</v>
      </c>
      <c r="AJ74" s="482">
        <f t="shared" si="45"/>
        <v>0</v>
      </c>
      <c r="AK74" s="482">
        <f t="shared" si="45"/>
        <v>0</v>
      </c>
      <c r="AL74" s="482">
        <f t="shared" si="45"/>
        <v>0</v>
      </c>
      <c r="AM74" s="482">
        <f t="shared" si="45"/>
        <v>0</v>
      </c>
      <c r="AN74" s="482">
        <f t="shared" si="45"/>
        <v>0</v>
      </c>
      <c r="AO74" s="482">
        <f t="shared" si="45"/>
        <v>0</v>
      </c>
      <c r="AP74" s="483">
        <f t="shared" si="45"/>
        <v>0</v>
      </c>
      <c r="AQ74" s="484">
        <f t="shared" si="45"/>
        <v>0</v>
      </c>
      <c r="AR74" s="482">
        <f t="shared" si="45"/>
        <v>0</v>
      </c>
      <c r="AS74" s="482">
        <f t="shared" si="45"/>
        <v>0</v>
      </c>
      <c r="AT74" s="482">
        <f t="shared" si="45"/>
        <v>0</v>
      </c>
      <c r="AU74" s="482">
        <f t="shared" si="45"/>
        <v>0</v>
      </c>
      <c r="AV74" s="482">
        <f t="shared" si="45"/>
        <v>0</v>
      </c>
      <c r="AW74" s="441">
        <f t="shared" si="6"/>
        <v>0</v>
      </c>
      <c r="AX74" s="442">
        <f t="shared" si="7"/>
        <v>0</v>
      </c>
      <c r="AY74" s="443">
        <f t="shared" si="2"/>
        <v>0</v>
      </c>
    </row>
    <row r="75" spans="1:51" s="4" customFormat="1" ht="15" hidden="1" customHeight="1" thickBot="1" x14ac:dyDescent="0.25">
      <c r="A75" s="150"/>
      <c r="B75" s="459"/>
      <c r="C75" s="273"/>
      <c r="D75" s="273"/>
      <c r="E75" s="249"/>
      <c r="F75" s="552">
        <f>+E75-G75</f>
        <v>0</v>
      </c>
      <c r="G75" s="249">
        <v>0</v>
      </c>
      <c r="H75" s="220">
        <f t="shared" si="4"/>
        <v>0</v>
      </c>
      <c r="I75" s="231"/>
      <c r="J75" s="552">
        <f t="shared" si="1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6"/>
        <v>0</v>
      </c>
      <c r="AX75" s="442">
        <f t="shared" si="7"/>
        <v>0</v>
      </c>
      <c r="AY75" s="443">
        <f t="shared" si="2"/>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1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6"/>
        <v>0</v>
      </c>
      <c r="AX76" s="442">
        <f t="shared" si="7"/>
        <v>0</v>
      </c>
      <c r="AY76" s="443">
        <f t="shared" si="2"/>
        <v>0</v>
      </c>
    </row>
    <row r="77" spans="1:51" s="4" customFormat="1" ht="15" hidden="1" customHeight="1" x14ac:dyDescent="0.2">
      <c r="A77" s="557"/>
      <c r="B77" s="576"/>
      <c r="C77" s="450"/>
      <c r="D77" s="450"/>
      <c r="E77" s="431">
        <f t="shared" ref="E77:L77" si="46">SUM(E78:E79)</f>
        <v>0</v>
      </c>
      <c r="F77" s="574">
        <f t="shared" si="46"/>
        <v>0</v>
      </c>
      <c r="G77" s="431">
        <f t="shared" si="46"/>
        <v>0</v>
      </c>
      <c r="H77" s="431">
        <f t="shared" si="46"/>
        <v>0</v>
      </c>
      <c r="I77" s="550">
        <f t="shared" si="46"/>
        <v>0</v>
      </c>
      <c r="J77" s="549">
        <f t="shared" si="46"/>
        <v>0</v>
      </c>
      <c r="K77" s="550">
        <f t="shared" si="46"/>
        <v>0</v>
      </c>
      <c r="L77" s="551">
        <f t="shared" si="46"/>
        <v>0</v>
      </c>
      <c r="M77" s="551"/>
      <c r="N77" s="480">
        <f>SUM(N78:N79)</f>
        <v>0</v>
      </c>
      <c r="O77" s="480">
        <f>SUM(O78:O79)</f>
        <v>0</v>
      </c>
      <c r="P77" s="481">
        <f>SUM(P78:P79)</f>
        <v>0</v>
      </c>
      <c r="Q77" s="482">
        <f>SUM(Q78:Q79)</f>
        <v>0</v>
      </c>
      <c r="R77" s="581">
        <f t="shared" ref="R77:X77" si="47">SUM(R78:R79)</f>
        <v>0</v>
      </c>
      <c r="S77" s="556">
        <f t="shared" si="47"/>
        <v>0</v>
      </c>
      <c r="T77" s="482">
        <f t="shared" si="47"/>
        <v>0</v>
      </c>
      <c r="U77" s="482">
        <f t="shared" si="47"/>
        <v>0</v>
      </c>
      <c r="V77" s="482">
        <f t="shared" si="47"/>
        <v>0</v>
      </c>
      <c r="W77" s="482">
        <f t="shared" si="47"/>
        <v>0</v>
      </c>
      <c r="X77" s="482">
        <f t="shared" si="47"/>
        <v>0</v>
      </c>
      <c r="Y77" s="482">
        <f t="shared" ref="Y77:AV77" si="48">SUM(Y78:Y79)</f>
        <v>0</v>
      </c>
      <c r="Z77" s="482">
        <f t="shared" si="48"/>
        <v>0</v>
      </c>
      <c r="AA77" s="482">
        <f t="shared" si="48"/>
        <v>0</v>
      </c>
      <c r="AB77" s="482">
        <f t="shared" si="48"/>
        <v>0</v>
      </c>
      <c r="AC77" s="482">
        <f t="shared" si="48"/>
        <v>0</v>
      </c>
      <c r="AD77" s="483">
        <f t="shared" si="48"/>
        <v>0</v>
      </c>
      <c r="AE77" s="484">
        <f t="shared" si="48"/>
        <v>0</v>
      </c>
      <c r="AF77" s="482">
        <f t="shared" si="48"/>
        <v>0</v>
      </c>
      <c r="AG77" s="482">
        <f t="shared" si="48"/>
        <v>0</v>
      </c>
      <c r="AH77" s="482">
        <f t="shared" si="48"/>
        <v>0</v>
      </c>
      <c r="AI77" s="482">
        <f t="shared" si="48"/>
        <v>0</v>
      </c>
      <c r="AJ77" s="482">
        <f t="shared" si="48"/>
        <v>0</v>
      </c>
      <c r="AK77" s="482">
        <f t="shared" si="48"/>
        <v>0</v>
      </c>
      <c r="AL77" s="482">
        <f t="shared" si="48"/>
        <v>0</v>
      </c>
      <c r="AM77" s="482">
        <f t="shared" si="48"/>
        <v>0</v>
      </c>
      <c r="AN77" s="482">
        <f t="shared" si="48"/>
        <v>0</v>
      </c>
      <c r="AO77" s="482">
        <f t="shared" si="48"/>
        <v>0</v>
      </c>
      <c r="AP77" s="483">
        <f t="shared" si="48"/>
        <v>0</v>
      </c>
      <c r="AQ77" s="484">
        <f t="shared" si="48"/>
        <v>0</v>
      </c>
      <c r="AR77" s="482">
        <f t="shared" si="48"/>
        <v>0</v>
      </c>
      <c r="AS77" s="482">
        <f t="shared" si="48"/>
        <v>0</v>
      </c>
      <c r="AT77" s="482">
        <f t="shared" si="48"/>
        <v>0</v>
      </c>
      <c r="AU77" s="482">
        <f t="shared" si="48"/>
        <v>0</v>
      </c>
      <c r="AV77" s="482">
        <f t="shared" si="48"/>
        <v>0</v>
      </c>
      <c r="AW77" s="441">
        <f t="shared" si="6"/>
        <v>0</v>
      </c>
      <c r="AX77" s="442">
        <f t="shared" si="7"/>
        <v>0</v>
      </c>
      <c r="AY77" s="443">
        <f t="shared" ref="AY77:AY84" si="49">+G77-AX77</f>
        <v>0</v>
      </c>
    </row>
    <row r="78" spans="1:51" s="4" customFormat="1" ht="15" hidden="1" customHeight="1" x14ac:dyDescent="0.2">
      <c r="A78" s="150"/>
      <c r="B78" s="459"/>
      <c r="C78" s="273"/>
      <c r="D78" s="273"/>
      <c r="E78" s="249"/>
      <c r="F78" s="552">
        <f>+E78-G78</f>
        <v>0</v>
      </c>
      <c r="G78" s="249">
        <v>0</v>
      </c>
      <c r="H78" s="220">
        <f>SUM(N78:AV78)</f>
        <v>0</v>
      </c>
      <c r="I78" s="231"/>
      <c r="J78" s="552">
        <f t="shared" si="1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6"/>
        <v>0</v>
      </c>
      <c r="AX78" s="442">
        <f t="shared" si="7"/>
        <v>0</v>
      </c>
      <c r="AY78" s="443">
        <f t="shared" si="49"/>
        <v>0</v>
      </c>
    </row>
    <row r="79" spans="1:51" s="4" customFormat="1" ht="15" hidden="1" customHeight="1" thickBot="1" x14ac:dyDescent="0.25">
      <c r="A79" s="170"/>
      <c r="B79" s="460"/>
      <c r="C79" s="274"/>
      <c r="D79" s="274"/>
      <c r="E79" s="277"/>
      <c r="F79" s="552">
        <f>+E79-G79</f>
        <v>0</v>
      </c>
      <c r="G79" s="277">
        <v>0</v>
      </c>
      <c r="H79" s="226">
        <f>SUM(N79:AV79)</f>
        <v>0</v>
      </c>
      <c r="I79" s="227"/>
      <c r="J79" s="552">
        <f t="shared" si="1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50">SUM(P79:AV79)</f>
        <v>0</v>
      </c>
      <c r="AX79" s="442">
        <f t="shared" ref="AX79:AX84" si="51">+AW79+N79</f>
        <v>0</v>
      </c>
      <c r="AY79" s="443">
        <f t="shared" si="49"/>
        <v>0</v>
      </c>
    </row>
    <row r="80" spans="1:51" s="4" customFormat="1" ht="15" hidden="1" customHeight="1" x14ac:dyDescent="0.2">
      <c r="A80" s="558"/>
      <c r="B80" s="577"/>
      <c r="C80" s="578"/>
      <c r="D80" s="453"/>
      <c r="E80" s="431">
        <f t="shared" ref="E80:L80" si="52">SUM(E81:E82)</f>
        <v>0</v>
      </c>
      <c r="F80" s="574">
        <f t="shared" si="52"/>
        <v>0</v>
      </c>
      <c r="G80" s="431">
        <f t="shared" si="52"/>
        <v>0</v>
      </c>
      <c r="H80" s="431">
        <f t="shared" si="52"/>
        <v>0</v>
      </c>
      <c r="I80" s="550">
        <f t="shared" si="52"/>
        <v>0</v>
      </c>
      <c r="J80" s="549">
        <f t="shared" si="52"/>
        <v>0</v>
      </c>
      <c r="K80" s="550">
        <f t="shared" si="52"/>
        <v>0</v>
      </c>
      <c r="L80" s="551">
        <f t="shared" si="52"/>
        <v>0</v>
      </c>
      <c r="M80" s="551"/>
      <c r="N80" s="480">
        <f>SUM(N81:N82)</f>
        <v>0</v>
      </c>
      <c r="O80" s="480">
        <f>SUM(O81:O82)</f>
        <v>0</v>
      </c>
      <c r="P80" s="481">
        <f>SUM(P81:P82)</f>
        <v>0</v>
      </c>
      <c r="Q80" s="482">
        <f>SUM(Q81:Q82)</f>
        <v>0</v>
      </c>
      <c r="R80" s="581">
        <f t="shared" ref="R80:X80" si="53">SUM(R81:R82)</f>
        <v>0</v>
      </c>
      <c r="S80" s="556">
        <f t="shared" si="53"/>
        <v>0</v>
      </c>
      <c r="T80" s="482">
        <f t="shared" si="53"/>
        <v>0</v>
      </c>
      <c r="U80" s="482">
        <f t="shared" si="53"/>
        <v>0</v>
      </c>
      <c r="V80" s="482">
        <f t="shared" si="53"/>
        <v>0</v>
      </c>
      <c r="W80" s="482">
        <f t="shared" si="53"/>
        <v>0</v>
      </c>
      <c r="X80" s="482">
        <f t="shared" si="53"/>
        <v>0</v>
      </c>
      <c r="Y80" s="482">
        <f t="shared" ref="Y80:AV80" si="54">SUM(Y81:Y82)</f>
        <v>0</v>
      </c>
      <c r="Z80" s="482">
        <f t="shared" si="54"/>
        <v>0</v>
      </c>
      <c r="AA80" s="482">
        <f t="shared" si="54"/>
        <v>0</v>
      </c>
      <c r="AB80" s="482">
        <f t="shared" si="54"/>
        <v>0</v>
      </c>
      <c r="AC80" s="482">
        <f t="shared" si="54"/>
        <v>0</v>
      </c>
      <c r="AD80" s="483">
        <f t="shared" si="54"/>
        <v>0</v>
      </c>
      <c r="AE80" s="484">
        <f t="shared" si="54"/>
        <v>0</v>
      </c>
      <c r="AF80" s="482">
        <f t="shared" si="54"/>
        <v>0</v>
      </c>
      <c r="AG80" s="482">
        <f t="shared" si="54"/>
        <v>0</v>
      </c>
      <c r="AH80" s="482">
        <f t="shared" si="54"/>
        <v>0</v>
      </c>
      <c r="AI80" s="482">
        <f t="shared" si="54"/>
        <v>0</v>
      </c>
      <c r="AJ80" s="482">
        <f t="shared" si="54"/>
        <v>0</v>
      </c>
      <c r="AK80" s="482">
        <f t="shared" si="54"/>
        <v>0</v>
      </c>
      <c r="AL80" s="482">
        <f t="shared" si="54"/>
        <v>0</v>
      </c>
      <c r="AM80" s="482">
        <f t="shared" si="54"/>
        <v>0</v>
      </c>
      <c r="AN80" s="482">
        <f t="shared" si="54"/>
        <v>0</v>
      </c>
      <c r="AO80" s="482">
        <f t="shared" si="54"/>
        <v>0</v>
      </c>
      <c r="AP80" s="483">
        <f t="shared" si="54"/>
        <v>0</v>
      </c>
      <c r="AQ80" s="484">
        <f t="shared" si="54"/>
        <v>0</v>
      </c>
      <c r="AR80" s="482">
        <f t="shared" si="54"/>
        <v>0</v>
      </c>
      <c r="AS80" s="482">
        <f t="shared" si="54"/>
        <v>0</v>
      </c>
      <c r="AT80" s="482">
        <f t="shared" si="54"/>
        <v>0</v>
      </c>
      <c r="AU80" s="482">
        <f t="shared" si="54"/>
        <v>0</v>
      </c>
      <c r="AV80" s="482">
        <f t="shared" si="54"/>
        <v>0</v>
      </c>
      <c r="AW80" s="441">
        <f t="shared" si="50"/>
        <v>0</v>
      </c>
      <c r="AX80" s="442">
        <f t="shared" si="51"/>
        <v>0</v>
      </c>
      <c r="AY80" s="443">
        <f t="shared" si="49"/>
        <v>0</v>
      </c>
    </row>
    <row r="81" spans="1:51" s="4" customFormat="1" ht="15" hidden="1" customHeight="1" x14ac:dyDescent="0.2">
      <c r="A81" s="174"/>
      <c r="B81" s="465"/>
      <c r="C81" s="275"/>
      <c r="D81" s="275"/>
      <c r="E81" s="249"/>
      <c r="F81" s="552">
        <f>+E81-G81</f>
        <v>0</v>
      </c>
      <c r="G81" s="249"/>
      <c r="H81" s="220">
        <f>SUM(N81:AV81)</f>
        <v>0</v>
      </c>
      <c r="I81" s="233"/>
      <c r="J81" s="552">
        <f t="shared" si="1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50"/>
        <v>0</v>
      </c>
      <c r="AX81" s="442">
        <f t="shared" si="51"/>
        <v>0</v>
      </c>
      <c r="AY81" s="443">
        <f t="shared" si="49"/>
        <v>0</v>
      </c>
    </row>
    <row r="82" spans="1:51" s="4" customFormat="1" ht="15" hidden="1" customHeight="1" thickBot="1" x14ac:dyDescent="0.25">
      <c r="A82" s="179"/>
      <c r="B82" s="460"/>
      <c r="C82" s="276"/>
      <c r="D82" s="276"/>
      <c r="E82" s="277"/>
      <c r="F82" s="560">
        <f>+E82-G82</f>
        <v>0</v>
      </c>
      <c r="G82" s="277">
        <v>0</v>
      </c>
      <c r="H82" s="226">
        <f>SUM(N82:AV82)</f>
        <v>0</v>
      </c>
      <c r="I82" s="227"/>
      <c r="J82" s="560">
        <f t="shared" si="1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50"/>
        <v>0</v>
      </c>
      <c r="AX82" s="442">
        <f t="shared" si="51"/>
        <v>0</v>
      </c>
      <c r="AY82" s="443">
        <f t="shared" si="49"/>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50"/>
        <v>0</v>
      </c>
      <c r="AX83" s="442">
        <f t="shared" si="51"/>
        <v>0</v>
      </c>
      <c r="AY83" s="443">
        <f t="shared" si="49"/>
        <v>0</v>
      </c>
    </row>
    <row r="84" spans="1:51" s="565" customFormat="1" ht="22.5" customHeight="1" thickBot="1" x14ac:dyDescent="0.25">
      <c r="A84" s="175"/>
      <c r="B84" s="175"/>
      <c r="C84" s="176"/>
      <c r="D84" s="17"/>
      <c r="E84" s="240">
        <f t="shared" ref="E84:L84" si="55">SUM(E8,E24,E41,E53,E56,E59,E62,E65,E68,E71,E74,E77,E80)</f>
        <v>0</v>
      </c>
      <c r="F84" s="328">
        <f t="shared" si="55"/>
        <v>0</v>
      </c>
      <c r="G84" s="240">
        <f t="shared" si="55"/>
        <v>0</v>
      </c>
      <c r="H84" s="240">
        <f t="shared" si="55"/>
        <v>0</v>
      </c>
      <c r="I84" s="241">
        <f t="shared" si="55"/>
        <v>0</v>
      </c>
      <c r="J84" s="328">
        <f>SUM(J8,J24,J41,J53,J56,J59,J62,J65,J68,J71,J74,J77,J80)</f>
        <v>0</v>
      </c>
      <c r="K84" s="241">
        <f t="shared" si="55"/>
        <v>0</v>
      </c>
      <c r="L84" s="241">
        <f t="shared" si="55"/>
        <v>0</v>
      </c>
      <c r="M84" s="241"/>
      <c r="N84" s="240">
        <f t="shared" ref="N84:AV84" si="56">SUM(N8,N24,N41,N53,N56,N59,N62,N65,N68,N71,N74,N77,N80)</f>
        <v>0</v>
      </c>
      <c r="O84" s="583">
        <f>+IFERROR(VLOOKUP(B83,Sheet1!B:D,3,FALSE)+VLOOKUP(B83,Sheet1!B:E,4,FALSE),0)</f>
        <v>0</v>
      </c>
      <c r="P84" s="240">
        <f t="shared" si="56"/>
        <v>0</v>
      </c>
      <c r="Q84" s="240">
        <f t="shared" si="56"/>
        <v>0</v>
      </c>
      <c r="R84" s="415">
        <f t="shared" si="56"/>
        <v>0</v>
      </c>
      <c r="S84" s="421">
        <f t="shared" si="56"/>
        <v>0</v>
      </c>
      <c r="T84" s="240">
        <f t="shared" si="56"/>
        <v>0</v>
      </c>
      <c r="U84" s="240">
        <f t="shared" si="56"/>
        <v>0</v>
      </c>
      <c r="V84" s="240">
        <f t="shared" si="56"/>
        <v>0</v>
      </c>
      <c r="W84" s="240">
        <f t="shared" si="56"/>
        <v>0</v>
      </c>
      <c r="X84" s="240">
        <f t="shared" si="56"/>
        <v>0</v>
      </c>
      <c r="Y84" s="240">
        <f t="shared" si="56"/>
        <v>0</v>
      </c>
      <c r="Z84" s="240">
        <f t="shared" si="56"/>
        <v>0</v>
      </c>
      <c r="AA84" s="240">
        <f t="shared" si="56"/>
        <v>0</v>
      </c>
      <c r="AB84" s="240">
        <f t="shared" si="56"/>
        <v>0</v>
      </c>
      <c r="AC84" s="240">
        <f t="shared" si="56"/>
        <v>0</v>
      </c>
      <c r="AD84" s="405">
        <f t="shared" si="56"/>
        <v>0</v>
      </c>
      <c r="AE84" s="397">
        <f t="shared" si="56"/>
        <v>0</v>
      </c>
      <c r="AF84" s="240">
        <f t="shared" si="56"/>
        <v>0</v>
      </c>
      <c r="AG84" s="240">
        <f t="shared" si="56"/>
        <v>0</v>
      </c>
      <c r="AH84" s="240">
        <f t="shared" si="56"/>
        <v>0</v>
      </c>
      <c r="AI84" s="240">
        <f t="shared" si="56"/>
        <v>0</v>
      </c>
      <c r="AJ84" s="240">
        <f t="shared" si="56"/>
        <v>0</v>
      </c>
      <c r="AK84" s="240">
        <f t="shared" si="56"/>
        <v>0</v>
      </c>
      <c r="AL84" s="240">
        <f t="shared" si="56"/>
        <v>0</v>
      </c>
      <c r="AM84" s="240">
        <f t="shared" si="56"/>
        <v>0</v>
      </c>
      <c r="AN84" s="240">
        <f t="shared" si="56"/>
        <v>0</v>
      </c>
      <c r="AO84" s="240">
        <f t="shared" si="56"/>
        <v>0</v>
      </c>
      <c r="AP84" s="405">
        <f t="shared" si="56"/>
        <v>0</v>
      </c>
      <c r="AQ84" s="397">
        <f t="shared" si="56"/>
        <v>0</v>
      </c>
      <c r="AR84" s="240">
        <f t="shared" si="56"/>
        <v>0</v>
      </c>
      <c r="AS84" s="240">
        <f t="shared" si="56"/>
        <v>0</v>
      </c>
      <c r="AT84" s="240">
        <f t="shared" si="56"/>
        <v>0</v>
      </c>
      <c r="AU84" s="240">
        <f t="shared" si="56"/>
        <v>0</v>
      </c>
      <c r="AV84" s="240">
        <f t="shared" si="56"/>
        <v>0</v>
      </c>
      <c r="AW84" s="240">
        <f t="shared" si="50"/>
        <v>0</v>
      </c>
      <c r="AX84" s="240">
        <f t="shared" si="51"/>
        <v>0</v>
      </c>
      <c r="AY84" s="445">
        <f t="shared" si="49"/>
        <v>0</v>
      </c>
    </row>
    <row r="85" spans="1:51" hidden="1" x14ac:dyDescent="0.25">
      <c r="A85" s="447"/>
      <c r="B85" s="447"/>
      <c r="C85" s="447"/>
      <c r="D85" s="447"/>
      <c r="E85" s="853"/>
      <c r="F85" s="853"/>
      <c r="G85" s="853"/>
      <c r="H85" s="853"/>
      <c r="I85" s="854"/>
      <c r="J85" s="855"/>
      <c r="K85" s="855"/>
      <c r="L85" s="855"/>
      <c r="M85" s="856"/>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57">+N84*0.2</f>
        <v>0</v>
      </c>
      <c r="O88" s="490">
        <f>+O84*0.2</f>
        <v>0</v>
      </c>
      <c r="P88" s="490">
        <f t="shared" si="57"/>
        <v>0</v>
      </c>
      <c r="Q88" s="490">
        <f t="shared" si="57"/>
        <v>0</v>
      </c>
      <c r="R88" s="490">
        <f t="shared" si="57"/>
        <v>0</v>
      </c>
      <c r="S88" s="490">
        <f t="shared" si="57"/>
        <v>0</v>
      </c>
      <c r="T88" s="490">
        <f t="shared" si="57"/>
        <v>0</v>
      </c>
      <c r="U88" s="490">
        <f t="shared" si="57"/>
        <v>0</v>
      </c>
      <c r="V88" s="490">
        <f t="shared" si="57"/>
        <v>0</v>
      </c>
      <c r="W88" s="490">
        <f t="shared" si="57"/>
        <v>0</v>
      </c>
      <c r="X88" s="490">
        <f t="shared" si="57"/>
        <v>0</v>
      </c>
      <c r="Y88" s="490">
        <f t="shared" si="57"/>
        <v>0</v>
      </c>
      <c r="Z88" s="490">
        <f t="shared" si="57"/>
        <v>0</v>
      </c>
      <c r="AA88" s="490">
        <f t="shared" si="57"/>
        <v>0</v>
      </c>
      <c r="AB88" s="490">
        <f t="shared" si="57"/>
        <v>0</v>
      </c>
      <c r="AC88" s="490">
        <f t="shared" si="57"/>
        <v>0</v>
      </c>
      <c r="AD88" s="490">
        <f t="shared" ref="AD88:AV88" si="58">+AD84*0.2</f>
        <v>0</v>
      </c>
      <c r="AE88" s="490">
        <f t="shared" si="58"/>
        <v>0</v>
      </c>
      <c r="AF88" s="490">
        <f t="shared" si="58"/>
        <v>0</v>
      </c>
      <c r="AG88" s="490">
        <f t="shared" si="58"/>
        <v>0</v>
      </c>
      <c r="AH88" s="490">
        <f t="shared" si="58"/>
        <v>0</v>
      </c>
      <c r="AI88" s="490">
        <f t="shared" si="58"/>
        <v>0</v>
      </c>
      <c r="AJ88" s="490">
        <f t="shared" si="58"/>
        <v>0</v>
      </c>
      <c r="AK88" s="490">
        <f t="shared" si="58"/>
        <v>0</v>
      </c>
      <c r="AL88" s="490">
        <f t="shared" si="58"/>
        <v>0</v>
      </c>
      <c r="AM88" s="490">
        <f t="shared" si="58"/>
        <v>0</v>
      </c>
      <c r="AN88" s="490">
        <f t="shared" si="58"/>
        <v>0</v>
      </c>
      <c r="AO88" s="490">
        <f t="shared" si="58"/>
        <v>0</v>
      </c>
      <c r="AP88" s="490">
        <f t="shared" si="58"/>
        <v>0</v>
      </c>
      <c r="AQ88" s="490">
        <f t="shared" si="58"/>
        <v>0</v>
      </c>
      <c r="AR88" s="490">
        <f t="shared" si="58"/>
        <v>0</v>
      </c>
      <c r="AS88" s="490">
        <f t="shared" si="58"/>
        <v>0</v>
      </c>
      <c r="AT88" s="490">
        <f t="shared" si="58"/>
        <v>0</v>
      </c>
      <c r="AU88" s="490">
        <f t="shared" si="58"/>
        <v>0</v>
      </c>
      <c r="AV88" s="490">
        <f t="shared" si="58"/>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59">SUM(N84:N88)</f>
        <v>0</v>
      </c>
      <c r="O89" s="490">
        <f>SUM(O84:O88)</f>
        <v>0</v>
      </c>
      <c r="P89" s="490">
        <f t="shared" si="59"/>
        <v>0</v>
      </c>
      <c r="Q89" s="490">
        <f t="shared" si="59"/>
        <v>0</v>
      </c>
      <c r="R89" s="490">
        <f t="shared" si="59"/>
        <v>0</v>
      </c>
      <c r="S89" s="490">
        <f t="shared" si="59"/>
        <v>0</v>
      </c>
      <c r="T89" s="490">
        <f t="shared" si="59"/>
        <v>0</v>
      </c>
      <c r="U89" s="490">
        <f t="shared" si="59"/>
        <v>0</v>
      </c>
      <c r="V89" s="490">
        <f t="shared" si="59"/>
        <v>0</v>
      </c>
      <c r="W89" s="490">
        <f t="shared" si="59"/>
        <v>0</v>
      </c>
      <c r="X89" s="490">
        <f t="shared" si="59"/>
        <v>0</v>
      </c>
      <c r="Y89" s="490">
        <f t="shared" si="59"/>
        <v>0</v>
      </c>
      <c r="Z89" s="490">
        <f t="shared" si="59"/>
        <v>0</v>
      </c>
      <c r="AA89" s="490">
        <f t="shared" si="59"/>
        <v>0</v>
      </c>
      <c r="AB89" s="490">
        <f t="shared" si="59"/>
        <v>0</v>
      </c>
      <c r="AC89" s="490">
        <f t="shared" si="59"/>
        <v>0</v>
      </c>
      <c r="AD89" s="490">
        <f t="shared" ref="AD89:AV89" si="60">SUM(AD84:AD88)</f>
        <v>0</v>
      </c>
      <c r="AE89" s="490">
        <f t="shared" si="60"/>
        <v>0</v>
      </c>
      <c r="AF89" s="490">
        <f t="shared" si="60"/>
        <v>0</v>
      </c>
      <c r="AG89" s="490">
        <f t="shared" si="60"/>
        <v>0</v>
      </c>
      <c r="AH89" s="490">
        <f t="shared" si="60"/>
        <v>0</v>
      </c>
      <c r="AI89" s="490">
        <f t="shared" si="60"/>
        <v>0</v>
      </c>
      <c r="AJ89" s="490">
        <f t="shared" si="60"/>
        <v>0</v>
      </c>
      <c r="AK89" s="490">
        <f t="shared" si="60"/>
        <v>0</v>
      </c>
      <c r="AL89" s="490">
        <f t="shared" si="60"/>
        <v>0</v>
      </c>
      <c r="AM89" s="490">
        <f t="shared" si="60"/>
        <v>0</v>
      </c>
      <c r="AN89" s="490">
        <f t="shared" si="60"/>
        <v>0</v>
      </c>
      <c r="AO89" s="490">
        <f t="shared" si="60"/>
        <v>0</v>
      </c>
      <c r="AP89" s="490">
        <f t="shared" si="60"/>
        <v>0</v>
      </c>
      <c r="AQ89" s="490">
        <f t="shared" si="60"/>
        <v>0</v>
      </c>
      <c r="AR89" s="490">
        <f t="shared" si="60"/>
        <v>0</v>
      </c>
      <c r="AS89" s="490">
        <f t="shared" si="60"/>
        <v>0</v>
      </c>
      <c r="AT89" s="490">
        <f t="shared" si="60"/>
        <v>0</v>
      </c>
      <c r="AU89" s="490">
        <f t="shared" si="60"/>
        <v>0</v>
      </c>
      <c r="AV89" s="490">
        <f t="shared" si="6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IF(G66&gt;E66,"Budget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IF(AY66&lt;0,"Actual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5123</v>
      </c>
      <c r="AB7" s="541" t="s">
        <v>247</v>
      </c>
      <c r="AC7" s="541" t="s">
        <v>248</v>
      </c>
      <c r="AD7" s="544" t="s">
        <v>5124</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ZK114.K299.Analysis code</v>
      </c>
      <c r="C8" s="167" t="s">
        <v>238</v>
      </c>
      <c r="D8" s="168"/>
      <c r="E8" s="229">
        <f>SUM(E9:E13)</f>
        <v>0</v>
      </c>
      <c r="F8" s="432">
        <f t="shared" ref="F8:L8" si="0">SUM(F9:F25)</f>
        <v>0</v>
      </c>
      <c r="G8" s="229">
        <f t="shared" si="0"/>
        <v>0</v>
      </c>
      <c r="H8" s="229">
        <f t="shared" si="0"/>
        <v>0</v>
      </c>
      <c r="I8" s="203">
        <f t="shared" si="0"/>
        <v>0</v>
      </c>
      <c r="J8" s="432">
        <f t="shared" si="0"/>
        <v>0</v>
      </c>
      <c r="K8" s="229">
        <f t="shared" si="0"/>
        <v>0</v>
      </c>
      <c r="L8" s="219">
        <f t="shared" si="0"/>
        <v>0</v>
      </c>
      <c r="M8" s="219"/>
      <c r="N8" s="198">
        <f t="shared" ref="N8:AV8" si="1">SUM(N9:N25)</f>
        <v>0</v>
      </c>
      <c r="O8" s="198">
        <f>SUM(O9:O25)</f>
        <v>0</v>
      </c>
      <c r="P8" s="198">
        <f t="shared" si="1"/>
        <v>0</v>
      </c>
      <c r="Q8" s="200">
        <f t="shared" si="1"/>
        <v>0</v>
      </c>
      <c r="R8" s="2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339"/>
      <c r="B9" s="468"/>
      <c r="C9" s="340"/>
      <c r="D9" s="351"/>
      <c r="E9" s="249"/>
      <c r="F9" s="552">
        <f t="shared" ref="F9:F25" si="5">-E9+G9</f>
        <v>0</v>
      </c>
      <c r="G9" s="249"/>
      <c r="H9" s="220">
        <f t="shared" ref="H9:H25" si="6">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2"/>
        <v>0</v>
      </c>
      <c r="AX9" s="244">
        <f t="shared" si="3"/>
        <v>0</v>
      </c>
      <c r="AY9" s="553">
        <f t="shared" si="4"/>
        <v>0</v>
      </c>
    </row>
    <row r="10" spans="1:52" s="4" customFormat="1" ht="15" customHeight="1" x14ac:dyDescent="0.2">
      <c r="A10" s="339"/>
      <c r="B10" s="468"/>
      <c r="C10" s="340"/>
      <c r="D10" s="351"/>
      <c r="E10" s="256"/>
      <c r="F10" s="552">
        <f t="shared" si="5"/>
        <v>0</v>
      </c>
      <c r="G10" s="256"/>
      <c r="H10" s="220">
        <f t="shared" si="6"/>
        <v>0</v>
      </c>
      <c r="I10" s="224"/>
      <c r="J10" s="435">
        <f t="shared" ref="J10:J64" si="7">-I10+K10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2"/>
        <v>0</v>
      </c>
      <c r="AX10" s="244">
        <f t="shared" si="3"/>
        <v>0</v>
      </c>
      <c r="AY10" s="553">
        <f t="shared" si="4"/>
        <v>0</v>
      </c>
    </row>
    <row r="11" spans="1:52" s="4" customFormat="1" ht="15" customHeight="1" x14ac:dyDescent="0.2">
      <c r="A11" s="339"/>
      <c r="B11" s="468"/>
      <c r="C11" s="340"/>
      <c r="D11" s="351"/>
      <c r="E11" s="256"/>
      <c r="F11" s="552">
        <f t="shared" si="5"/>
        <v>0</v>
      </c>
      <c r="G11" s="256"/>
      <c r="H11" s="220">
        <f t="shared" si="6"/>
        <v>0</v>
      </c>
      <c r="I11" s="224"/>
      <c r="J11" s="435">
        <f t="shared" si="7"/>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2"/>
        <v>0</v>
      </c>
      <c r="AX11" s="244">
        <f t="shared" si="3"/>
        <v>0</v>
      </c>
      <c r="AY11" s="553">
        <f t="shared" si="4"/>
        <v>0</v>
      </c>
    </row>
    <row r="12" spans="1:52" s="4" customFormat="1" ht="15" customHeight="1" x14ac:dyDescent="0.2">
      <c r="A12" s="345"/>
      <c r="B12" s="470"/>
      <c r="C12" s="346"/>
      <c r="D12" s="351"/>
      <c r="E12" s="256"/>
      <c r="F12" s="552">
        <f t="shared" si="5"/>
        <v>0</v>
      </c>
      <c r="G12" s="256"/>
      <c r="H12" s="220">
        <f t="shared" si="6"/>
        <v>0</v>
      </c>
      <c r="I12" s="224"/>
      <c r="J12" s="435">
        <f t="shared" si="7"/>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2"/>
        <v>0</v>
      </c>
      <c r="AX12" s="244">
        <f t="shared" si="3"/>
        <v>0</v>
      </c>
      <c r="AY12" s="553">
        <f t="shared" si="4"/>
        <v>0</v>
      </c>
    </row>
    <row r="13" spans="1:52" s="4" customFormat="1" ht="15" customHeight="1" x14ac:dyDescent="0.2">
      <c r="A13" s="150"/>
      <c r="B13" s="459"/>
      <c r="C13" s="262"/>
      <c r="D13" s="373"/>
      <c r="E13" s="256"/>
      <c r="F13" s="552">
        <f t="shared" si="5"/>
        <v>0</v>
      </c>
      <c r="G13" s="256"/>
      <c r="H13" s="220">
        <f t="shared" si="6"/>
        <v>0</v>
      </c>
      <c r="I13" s="224"/>
      <c r="J13" s="435">
        <f t="shared" si="7"/>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2"/>
        <v>0</v>
      </c>
      <c r="AX13" s="244">
        <f t="shared" si="3"/>
        <v>0</v>
      </c>
      <c r="AY13" s="553">
        <f t="shared" si="4"/>
        <v>0</v>
      </c>
    </row>
    <row r="14" spans="1:52" s="4" customFormat="1" ht="15" customHeight="1" x14ac:dyDescent="0.2">
      <c r="A14" s="150"/>
      <c r="B14" s="459"/>
      <c r="C14" s="262"/>
      <c r="D14" s="373"/>
      <c r="E14" s="256"/>
      <c r="F14" s="552">
        <f t="shared" si="5"/>
        <v>0</v>
      </c>
      <c r="G14" s="256"/>
      <c r="H14" s="220">
        <f t="shared" si="6"/>
        <v>0</v>
      </c>
      <c r="I14" s="224"/>
      <c r="J14" s="435">
        <f t="shared" si="7"/>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2"/>
        <v>0</v>
      </c>
      <c r="AX14" s="244">
        <f t="shared" si="3"/>
        <v>0</v>
      </c>
      <c r="AY14" s="553">
        <f t="shared" si="4"/>
        <v>0</v>
      </c>
    </row>
    <row r="15" spans="1:52" s="4" customFormat="1" ht="15" customHeight="1" x14ac:dyDescent="0.2">
      <c r="A15" s="150"/>
      <c r="B15" s="459"/>
      <c r="C15" s="262"/>
      <c r="D15" s="373"/>
      <c r="E15" s="256"/>
      <c r="F15" s="552">
        <f t="shared" si="5"/>
        <v>0</v>
      </c>
      <c r="G15" s="256"/>
      <c r="H15" s="220">
        <f t="shared" si="6"/>
        <v>0</v>
      </c>
      <c r="I15" s="224"/>
      <c r="J15" s="435">
        <f t="shared" si="7"/>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2"/>
        <v>0</v>
      </c>
      <c r="AX15" s="244">
        <f t="shared" si="3"/>
        <v>0</v>
      </c>
      <c r="AY15" s="553">
        <f t="shared" si="4"/>
        <v>0</v>
      </c>
    </row>
    <row r="16" spans="1:52" s="4" customFormat="1" ht="15" hidden="1" customHeight="1" x14ac:dyDescent="0.2">
      <c r="A16" s="150"/>
      <c r="B16" s="459"/>
      <c r="C16" s="451"/>
      <c r="D16" s="451"/>
      <c r="E16" s="256"/>
      <c r="F16" s="552">
        <f t="shared" si="5"/>
        <v>0</v>
      </c>
      <c r="G16" s="256"/>
      <c r="H16" s="220">
        <f t="shared" si="6"/>
        <v>0</v>
      </c>
      <c r="I16" s="224"/>
      <c r="J16" s="435">
        <f t="shared" si="7"/>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2"/>
        <v>0</v>
      </c>
      <c r="AX16" s="244">
        <f t="shared" si="3"/>
        <v>0</v>
      </c>
      <c r="AY16" s="553">
        <f t="shared" si="4"/>
        <v>0</v>
      </c>
    </row>
    <row r="17" spans="1:51" s="4" customFormat="1" ht="15" hidden="1" customHeight="1" x14ac:dyDescent="0.2">
      <c r="A17" s="150"/>
      <c r="B17" s="459"/>
      <c r="C17" s="262"/>
      <c r="D17" s="373"/>
      <c r="E17" s="256"/>
      <c r="F17" s="552">
        <f t="shared" si="5"/>
        <v>0</v>
      </c>
      <c r="G17" s="256"/>
      <c r="H17" s="220">
        <f t="shared" si="6"/>
        <v>0</v>
      </c>
      <c r="I17" s="224"/>
      <c r="J17" s="435">
        <f t="shared" si="7"/>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2"/>
        <v>0</v>
      </c>
      <c r="AX17" s="244">
        <f t="shared" si="3"/>
        <v>0</v>
      </c>
      <c r="AY17" s="553">
        <f t="shared" si="4"/>
        <v>0</v>
      </c>
    </row>
    <row r="18" spans="1:51" s="4" customFormat="1" ht="15" hidden="1" customHeight="1" x14ac:dyDescent="0.2">
      <c r="A18" s="150"/>
      <c r="B18" s="459"/>
      <c r="C18" s="262"/>
      <c r="D18" s="373"/>
      <c r="E18" s="256"/>
      <c r="F18" s="552">
        <f t="shared" si="5"/>
        <v>0</v>
      </c>
      <c r="G18" s="256"/>
      <c r="H18" s="220">
        <f t="shared" si="6"/>
        <v>0</v>
      </c>
      <c r="I18" s="224"/>
      <c r="J18" s="435">
        <f t="shared" si="7"/>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2"/>
        <v>0</v>
      </c>
      <c r="AX18" s="244">
        <f t="shared" si="3"/>
        <v>0</v>
      </c>
      <c r="AY18" s="553">
        <f t="shared" si="4"/>
        <v>0</v>
      </c>
    </row>
    <row r="19" spans="1:51" s="4" customFormat="1" ht="15" hidden="1" customHeight="1" x14ac:dyDescent="0.2">
      <c r="A19" s="150"/>
      <c r="B19" s="459"/>
      <c r="C19" s="262"/>
      <c r="D19" s="373"/>
      <c r="E19" s="256"/>
      <c r="F19" s="552">
        <f t="shared" si="5"/>
        <v>0</v>
      </c>
      <c r="G19" s="256"/>
      <c r="H19" s="220">
        <f t="shared" si="6"/>
        <v>0</v>
      </c>
      <c r="I19" s="224"/>
      <c r="J19" s="435">
        <f t="shared" si="7"/>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2"/>
        <v>0</v>
      </c>
      <c r="AX19" s="244">
        <f t="shared" si="3"/>
        <v>0</v>
      </c>
      <c r="AY19" s="553">
        <f t="shared" si="4"/>
        <v>0</v>
      </c>
    </row>
    <row r="20" spans="1:51" s="4" customFormat="1" ht="15" hidden="1" customHeight="1" x14ac:dyDescent="0.2">
      <c r="A20" s="150"/>
      <c r="B20" s="459"/>
      <c r="C20" s="262"/>
      <c r="D20" s="373"/>
      <c r="E20" s="256"/>
      <c r="F20" s="552">
        <f t="shared" si="5"/>
        <v>0</v>
      </c>
      <c r="G20" s="256"/>
      <c r="H20" s="220">
        <f t="shared" si="6"/>
        <v>0</v>
      </c>
      <c r="I20" s="224"/>
      <c r="J20" s="435">
        <f t="shared" si="7"/>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2"/>
        <v>0</v>
      </c>
      <c r="AX20" s="244">
        <f t="shared" si="3"/>
        <v>0</v>
      </c>
      <c r="AY20" s="553">
        <f t="shared" si="4"/>
        <v>0</v>
      </c>
    </row>
    <row r="21" spans="1:51" s="4" customFormat="1" ht="15" hidden="1" customHeight="1" x14ac:dyDescent="0.2">
      <c r="A21" s="150"/>
      <c r="B21" s="459"/>
      <c r="C21" s="262"/>
      <c r="D21" s="373"/>
      <c r="E21" s="256"/>
      <c r="F21" s="552">
        <f t="shared" si="5"/>
        <v>0</v>
      </c>
      <c r="G21" s="256"/>
      <c r="H21" s="220">
        <f t="shared" si="6"/>
        <v>0</v>
      </c>
      <c r="I21" s="224"/>
      <c r="J21" s="435">
        <f t="shared" si="7"/>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2"/>
        <v>0</v>
      </c>
      <c r="AX21" s="244">
        <f t="shared" si="3"/>
        <v>0</v>
      </c>
      <c r="AY21" s="553">
        <f t="shared" si="4"/>
        <v>0</v>
      </c>
    </row>
    <row r="22" spans="1:51" s="4" customFormat="1" ht="15" hidden="1" customHeight="1" x14ac:dyDescent="0.2">
      <c r="A22" s="150"/>
      <c r="B22" s="459"/>
      <c r="C22" s="262"/>
      <c r="D22" s="373"/>
      <c r="E22" s="256"/>
      <c r="F22" s="552">
        <f t="shared" si="5"/>
        <v>0</v>
      </c>
      <c r="G22" s="256"/>
      <c r="H22" s="220">
        <f t="shared" si="6"/>
        <v>0</v>
      </c>
      <c r="I22" s="224"/>
      <c r="J22" s="435">
        <f t="shared" si="7"/>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2"/>
        <v>0</v>
      </c>
      <c r="AX22" s="244">
        <f t="shared" si="3"/>
        <v>0</v>
      </c>
      <c r="AY22" s="553">
        <f t="shared" si="4"/>
        <v>0</v>
      </c>
    </row>
    <row r="23" spans="1:51" s="4" customFormat="1" ht="15" customHeight="1" x14ac:dyDescent="0.2">
      <c r="A23" s="150"/>
      <c r="B23" s="459"/>
      <c r="C23" s="262"/>
      <c r="D23" s="373"/>
      <c r="E23" s="256"/>
      <c r="F23" s="552">
        <f t="shared" si="5"/>
        <v>0</v>
      </c>
      <c r="G23" s="256"/>
      <c r="H23" s="220">
        <f t="shared" si="6"/>
        <v>0</v>
      </c>
      <c r="I23" s="224"/>
      <c r="J23" s="435">
        <f t="shared" si="7"/>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2"/>
        <v>0</v>
      </c>
      <c r="AX23" s="244">
        <f t="shared" si="3"/>
        <v>0</v>
      </c>
      <c r="AY23" s="553">
        <f t="shared" si="4"/>
        <v>0</v>
      </c>
    </row>
    <row r="24" spans="1:51" s="4" customFormat="1" ht="15" customHeight="1" x14ac:dyDescent="0.2">
      <c r="A24" s="150"/>
      <c r="B24" s="459"/>
      <c r="C24" s="262"/>
      <c r="D24" s="373"/>
      <c r="E24" s="256"/>
      <c r="F24" s="552">
        <f t="shared" si="5"/>
        <v>0</v>
      </c>
      <c r="G24" s="256"/>
      <c r="H24" s="220">
        <f t="shared" si="6"/>
        <v>0</v>
      </c>
      <c r="I24" s="224"/>
      <c r="J24" s="435">
        <f t="shared" si="7"/>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2"/>
        <v>0</v>
      </c>
      <c r="AX24" s="244">
        <f t="shared" si="3"/>
        <v>0</v>
      </c>
      <c r="AY24" s="553">
        <f t="shared" si="4"/>
        <v>0</v>
      </c>
    </row>
    <row r="25" spans="1:51" s="4" customFormat="1" ht="15" customHeight="1" thickBot="1" x14ac:dyDescent="0.3">
      <c r="A25" s="170"/>
      <c r="B25" s="460"/>
      <c r="C25" s="280" t="s">
        <v>301</v>
      </c>
      <c r="D25" s="280"/>
      <c r="E25" s="277"/>
      <c r="F25" s="552">
        <f t="shared" si="5"/>
        <v>0</v>
      </c>
      <c r="G25" s="277"/>
      <c r="H25" s="226">
        <f t="shared" si="6"/>
        <v>0</v>
      </c>
      <c r="I25" s="227"/>
      <c r="J25" s="436">
        <f t="shared" si="7"/>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2"/>
        <v>0</v>
      </c>
      <c r="AX25" s="244">
        <f t="shared" si="3"/>
        <v>0</v>
      </c>
      <c r="AY25" s="553">
        <f t="shared" si="4"/>
        <v>0</v>
      </c>
    </row>
    <row r="26" spans="1:51" s="4" customFormat="1" ht="15" customHeight="1" x14ac:dyDescent="0.2">
      <c r="A26" s="196" t="s">
        <v>239</v>
      </c>
      <c r="B26" s="458" t="str">
        <f>+LEFT($E$5,5)&amp;"."&amp;A26&amp;"."&amp;$E$3</f>
        <v>ZK114.K130.Analysis code</v>
      </c>
      <c r="C26" s="343" t="s">
        <v>240</v>
      </c>
      <c r="D26" s="343"/>
      <c r="E26" s="229">
        <f t="shared" ref="E26:L26" si="8">SUM(E27:E31)</f>
        <v>0</v>
      </c>
      <c r="F26" s="433">
        <f t="shared" si="8"/>
        <v>0</v>
      </c>
      <c r="G26" s="229">
        <f t="shared" si="8"/>
        <v>0</v>
      </c>
      <c r="H26" s="229">
        <f t="shared" si="8"/>
        <v>0</v>
      </c>
      <c r="I26" s="203">
        <f t="shared" si="8"/>
        <v>0</v>
      </c>
      <c r="J26" s="432">
        <f t="shared" si="8"/>
        <v>0</v>
      </c>
      <c r="K26" s="229">
        <f t="shared" si="8"/>
        <v>0</v>
      </c>
      <c r="L26" s="219">
        <f t="shared" si="8"/>
        <v>0</v>
      </c>
      <c r="M26" s="219"/>
      <c r="N26" s="198">
        <f>SUM(N27:N31)</f>
        <v>0</v>
      </c>
      <c r="O26" s="198">
        <f>SUM(O27:O31)</f>
        <v>0</v>
      </c>
      <c r="P26" s="265">
        <f>SUM(P27:P31)</f>
        <v>0</v>
      </c>
      <c r="Q26" s="269">
        <f>SUM(Q27:Q31)</f>
        <v>0</v>
      </c>
      <c r="R26" s="269">
        <f t="shared" ref="R26:AD26" si="9">SUM(R27:R31)</f>
        <v>0</v>
      </c>
      <c r="S26" s="269">
        <f t="shared" si="9"/>
        <v>0</v>
      </c>
      <c r="T26" s="269">
        <f t="shared" si="9"/>
        <v>0</v>
      </c>
      <c r="U26" s="269">
        <f t="shared" si="9"/>
        <v>0</v>
      </c>
      <c r="V26" s="269">
        <f t="shared" si="9"/>
        <v>0</v>
      </c>
      <c r="W26" s="269">
        <f t="shared" si="9"/>
        <v>0</v>
      </c>
      <c r="X26" s="269">
        <f t="shared" si="9"/>
        <v>0</v>
      </c>
      <c r="Y26" s="269">
        <f t="shared" si="9"/>
        <v>0</v>
      </c>
      <c r="Z26" s="269">
        <f t="shared" si="9"/>
        <v>0</v>
      </c>
      <c r="AA26" s="269">
        <f t="shared" si="9"/>
        <v>0</v>
      </c>
      <c r="AB26" s="269">
        <f t="shared" si="9"/>
        <v>0</v>
      </c>
      <c r="AC26" s="269">
        <f t="shared" si="9"/>
        <v>0</v>
      </c>
      <c r="AD26" s="401">
        <f t="shared" si="9"/>
        <v>0</v>
      </c>
      <c r="AE26" s="391">
        <f t="shared" ref="AE26:AV26" si="10">SUM(AE27:AE31)</f>
        <v>0</v>
      </c>
      <c r="AF26" s="391">
        <f t="shared" si="10"/>
        <v>0</v>
      </c>
      <c r="AG26" s="391">
        <f t="shared" si="10"/>
        <v>0</v>
      </c>
      <c r="AH26" s="391">
        <f t="shared" si="10"/>
        <v>0</v>
      </c>
      <c r="AI26" s="391">
        <f t="shared" si="10"/>
        <v>0</v>
      </c>
      <c r="AJ26" s="391">
        <f t="shared" si="10"/>
        <v>0</v>
      </c>
      <c r="AK26" s="391">
        <f t="shared" si="10"/>
        <v>0</v>
      </c>
      <c r="AL26" s="391">
        <f t="shared" si="10"/>
        <v>0</v>
      </c>
      <c r="AM26" s="391">
        <f t="shared" si="10"/>
        <v>0</v>
      </c>
      <c r="AN26" s="391">
        <f t="shared" si="10"/>
        <v>0</v>
      </c>
      <c r="AO26" s="391">
        <f t="shared" si="10"/>
        <v>0</v>
      </c>
      <c r="AP26" s="401">
        <f t="shared" si="10"/>
        <v>0</v>
      </c>
      <c r="AQ26" s="391">
        <f t="shared" si="10"/>
        <v>0</v>
      </c>
      <c r="AR26" s="391">
        <f t="shared" si="10"/>
        <v>0</v>
      </c>
      <c r="AS26" s="391">
        <f t="shared" si="10"/>
        <v>0</v>
      </c>
      <c r="AT26" s="391">
        <f t="shared" si="10"/>
        <v>0</v>
      </c>
      <c r="AU26" s="391">
        <f t="shared" si="10"/>
        <v>0</v>
      </c>
      <c r="AV26" s="391">
        <f t="shared" si="10"/>
        <v>0</v>
      </c>
      <c r="AW26" s="441">
        <f t="shared" si="2"/>
        <v>0</v>
      </c>
      <c r="AX26" s="442">
        <f t="shared" si="3"/>
        <v>0</v>
      </c>
      <c r="AY26" s="443">
        <f t="shared" si="4"/>
        <v>0</v>
      </c>
    </row>
    <row r="27" spans="1:51" s="4" customFormat="1" ht="15" customHeight="1" x14ac:dyDescent="0.2">
      <c r="A27" s="339"/>
      <c r="B27" s="468"/>
      <c r="C27" s="340"/>
      <c r="D27" s="340"/>
      <c r="E27" s="249"/>
      <c r="F27" s="552">
        <f t="shared" ref="F27:F64" si="11">-E27+G27</f>
        <v>0</v>
      </c>
      <c r="G27" s="249">
        <v>0</v>
      </c>
      <c r="H27" s="220">
        <f>SUM(N27:AV27)</f>
        <v>0</v>
      </c>
      <c r="I27" s="231"/>
      <c r="J27" s="435">
        <f t="shared" si="7"/>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2"/>
        <v>0</v>
      </c>
      <c r="AX27" s="244">
        <f t="shared" si="3"/>
        <v>0</v>
      </c>
      <c r="AY27" s="553">
        <f t="shared" si="4"/>
        <v>0</v>
      </c>
    </row>
    <row r="28" spans="1:51" s="4" customFormat="1" ht="15" customHeight="1" x14ac:dyDescent="0.2">
      <c r="A28" s="339"/>
      <c r="B28" s="468"/>
      <c r="C28" s="340"/>
      <c r="D28" s="346"/>
      <c r="E28" s="249"/>
      <c r="F28" s="552">
        <f t="shared" si="11"/>
        <v>0</v>
      </c>
      <c r="G28" s="249">
        <v>0</v>
      </c>
      <c r="H28" s="220">
        <f>SUM(N28:AV28)</f>
        <v>0</v>
      </c>
      <c r="I28" s="231"/>
      <c r="J28" s="435">
        <f t="shared" si="7"/>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2"/>
        <v>0</v>
      </c>
      <c r="AX28" s="244">
        <f t="shared" si="3"/>
        <v>0</v>
      </c>
      <c r="AY28" s="553">
        <f t="shared" si="4"/>
        <v>0</v>
      </c>
    </row>
    <row r="29" spans="1:51" s="4" customFormat="1" ht="15" customHeight="1" x14ac:dyDescent="0.2">
      <c r="A29" s="339"/>
      <c r="B29" s="468"/>
      <c r="C29" s="340"/>
      <c r="D29" s="346"/>
      <c r="E29" s="249"/>
      <c r="F29" s="552">
        <f t="shared" si="11"/>
        <v>0</v>
      </c>
      <c r="G29" s="249">
        <v>0</v>
      </c>
      <c r="H29" s="220">
        <f>SUM(N29:AV29)</f>
        <v>0</v>
      </c>
      <c r="I29" s="231"/>
      <c r="J29" s="435">
        <f t="shared" si="7"/>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2"/>
        <v>0</v>
      </c>
      <c r="AX29" s="244">
        <f t="shared" si="3"/>
        <v>0</v>
      </c>
      <c r="AY29" s="553">
        <f t="shared" si="4"/>
        <v>0</v>
      </c>
    </row>
    <row r="30" spans="1:51" s="4" customFormat="1" ht="15" customHeight="1" x14ac:dyDescent="0.2">
      <c r="A30" s="339"/>
      <c r="B30" s="468"/>
      <c r="C30" s="340"/>
      <c r="D30" s="346"/>
      <c r="E30" s="249"/>
      <c r="F30" s="552">
        <f t="shared" si="11"/>
        <v>0</v>
      </c>
      <c r="G30" s="249">
        <v>0</v>
      </c>
      <c r="H30" s="220">
        <f>SUM(N30:AV30)</f>
        <v>0</v>
      </c>
      <c r="I30" s="231"/>
      <c r="J30" s="435">
        <f t="shared" si="7"/>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2"/>
        <v>0</v>
      </c>
      <c r="AX30" s="244">
        <f t="shared" si="3"/>
        <v>0</v>
      </c>
      <c r="AY30" s="553">
        <f t="shared" si="4"/>
        <v>0</v>
      </c>
    </row>
    <row r="31" spans="1:51" s="4" customFormat="1" ht="15" customHeight="1" thickBot="1" x14ac:dyDescent="0.25">
      <c r="A31" s="170"/>
      <c r="B31" s="460"/>
      <c r="C31" s="274" t="s">
        <v>301</v>
      </c>
      <c r="D31" s="274"/>
      <c r="E31" s="277"/>
      <c r="F31" s="560">
        <f t="shared" si="11"/>
        <v>0</v>
      </c>
      <c r="G31" s="277">
        <v>0</v>
      </c>
      <c r="H31" s="226">
        <f>SUM(N31:AV31)</f>
        <v>0</v>
      </c>
      <c r="I31" s="227"/>
      <c r="J31" s="436">
        <f t="shared" si="7"/>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2"/>
        <v>0</v>
      </c>
      <c r="AX31" s="244">
        <f t="shared" si="3"/>
        <v>0</v>
      </c>
      <c r="AY31" s="553">
        <f t="shared" si="4"/>
        <v>0</v>
      </c>
    </row>
    <row r="32" spans="1:51" s="4" customFormat="1" ht="15" hidden="1" customHeight="1" x14ac:dyDescent="0.2">
      <c r="A32" s="557"/>
      <c r="B32" s="576"/>
      <c r="C32" s="573"/>
      <c r="D32" s="573"/>
      <c r="E32" s="431">
        <f t="shared" ref="E32:L32" si="12">SUM(E33:E34)</f>
        <v>0</v>
      </c>
      <c r="F32" s="574">
        <f t="shared" si="12"/>
        <v>0</v>
      </c>
      <c r="G32" s="431">
        <f t="shared" si="12"/>
        <v>0</v>
      </c>
      <c r="H32" s="431">
        <f t="shared" si="12"/>
        <v>0</v>
      </c>
      <c r="I32" s="550">
        <f t="shared" si="12"/>
        <v>0</v>
      </c>
      <c r="J32" s="549">
        <f t="shared" si="12"/>
        <v>0</v>
      </c>
      <c r="K32" s="550">
        <f t="shared" si="12"/>
        <v>0</v>
      </c>
      <c r="L32" s="551">
        <f t="shared" si="12"/>
        <v>0</v>
      </c>
      <c r="M32" s="551"/>
      <c r="N32" s="480">
        <f>SUM(N33:N34)</f>
        <v>0</v>
      </c>
      <c r="O32" s="480">
        <f>SUM(O33:O34)</f>
        <v>0</v>
      </c>
      <c r="P32" s="481">
        <f>SUM(P33:P34)</f>
        <v>0</v>
      </c>
      <c r="Q32" s="482">
        <f>SUM(Q33:Q34)</f>
        <v>0</v>
      </c>
      <c r="R32" s="482">
        <f t="shared" ref="R32:AV32" si="13">SUM(R33:R34)</f>
        <v>0</v>
      </c>
      <c r="S32" s="482">
        <f t="shared" si="13"/>
        <v>0</v>
      </c>
      <c r="T32" s="482">
        <f t="shared" si="13"/>
        <v>0</v>
      </c>
      <c r="U32" s="482">
        <f t="shared" si="13"/>
        <v>0</v>
      </c>
      <c r="V32" s="482">
        <f t="shared" si="13"/>
        <v>0</v>
      </c>
      <c r="W32" s="482">
        <f t="shared" si="13"/>
        <v>0</v>
      </c>
      <c r="X32" s="482">
        <f t="shared" si="13"/>
        <v>0</v>
      </c>
      <c r="Y32" s="482">
        <f t="shared" si="13"/>
        <v>0</v>
      </c>
      <c r="Z32" s="482">
        <f t="shared" si="13"/>
        <v>0</v>
      </c>
      <c r="AA32" s="482">
        <f t="shared" si="13"/>
        <v>0</v>
      </c>
      <c r="AB32" s="482">
        <f t="shared" si="13"/>
        <v>0</v>
      </c>
      <c r="AC32" s="482">
        <f t="shared" si="13"/>
        <v>0</v>
      </c>
      <c r="AD32" s="483">
        <f t="shared" si="13"/>
        <v>0</v>
      </c>
      <c r="AE32" s="482">
        <f t="shared" si="13"/>
        <v>0</v>
      </c>
      <c r="AF32" s="482">
        <f t="shared" si="13"/>
        <v>0</v>
      </c>
      <c r="AG32" s="482">
        <f t="shared" si="13"/>
        <v>0</v>
      </c>
      <c r="AH32" s="482">
        <f t="shared" si="13"/>
        <v>0</v>
      </c>
      <c r="AI32" s="482">
        <f t="shared" si="13"/>
        <v>0</v>
      </c>
      <c r="AJ32" s="482">
        <f t="shared" si="13"/>
        <v>0</v>
      </c>
      <c r="AK32" s="482">
        <f t="shared" si="13"/>
        <v>0</v>
      </c>
      <c r="AL32" s="482">
        <f t="shared" si="13"/>
        <v>0</v>
      </c>
      <c r="AM32" s="482">
        <f t="shared" si="13"/>
        <v>0</v>
      </c>
      <c r="AN32" s="482">
        <f t="shared" si="13"/>
        <v>0</v>
      </c>
      <c r="AO32" s="482">
        <f t="shared" si="13"/>
        <v>0</v>
      </c>
      <c r="AP32" s="483">
        <f>SUM(AP33:AP34)</f>
        <v>0</v>
      </c>
      <c r="AQ32" s="482">
        <f t="shared" si="13"/>
        <v>0</v>
      </c>
      <c r="AR32" s="482">
        <f t="shared" si="13"/>
        <v>0</v>
      </c>
      <c r="AS32" s="482">
        <f t="shared" si="13"/>
        <v>0</v>
      </c>
      <c r="AT32" s="482">
        <f t="shared" si="13"/>
        <v>0</v>
      </c>
      <c r="AU32" s="482">
        <f t="shared" si="13"/>
        <v>0</v>
      </c>
      <c r="AV32" s="482">
        <f t="shared" si="13"/>
        <v>0</v>
      </c>
      <c r="AW32" s="248">
        <f t="shared" si="2"/>
        <v>0</v>
      </c>
      <c r="AX32" s="244">
        <f t="shared" si="3"/>
        <v>0</v>
      </c>
      <c r="AY32" s="553">
        <f t="shared" si="4"/>
        <v>0</v>
      </c>
    </row>
    <row r="33" spans="1:51" s="4" customFormat="1" ht="15" hidden="1" customHeight="1" x14ac:dyDescent="0.2">
      <c r="A33" s="150"/>
      <c r="B33" s="459"/>
      <c r="C33" s="273"/>
      <c r="D33" s="273"/>
      <c r="E33" s="249"/>
      <c r="F33" s="552">
        <f t="shared" si="11"/>
        <v>0</v>
      </c>
      <c r="G33" s="249">
        <v>0</v>
      </c>
      <c r="H33" s="220">
        <f>SUM(N33:AV33)</f>
        <v>0</v>
      </c>
      <c r="I33" s="231"/>
      <c r="J33" s="435">
        <f t="shared" si="7"/>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2"/>
        <v>0</v>
      </c>
      <c r="AX33" s="244">
        <f t="shared" si="3"/>
        <v>0</v>
      </c>
      <c r="AY33" s="553">
        <f t="shared" si="4"/>
        <v>0</v>
      </c>
    </row>
    <row r="34" spans="1:51" s="4" customFormat="1" ht="15" hidden="1" customHeight="1" thickBot="1" x14ac:dyDescent="0.25">
      <c r="A34" s="170"/>
      <c r="B34" s="460"/>
      <c r="C34" s="274"/>
      <c r="D34" s="274"/>
      <c r="E34" s="277"/>
      <c r="F34" s="552">
        <f t="shared" si="11"/>
        <v>0</v>
      </c>
      <c r="G34" s="277">
        <v>0</v>
      </c>
      <c r="H34" s="226">
        <f>SUM(N34:AV34)</f>
        <v>0</v>
      </c>
      <c r="I34" s="227"/>
      <c r="J34" s="436">
        <f t="shared" si="7"/>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2"/>
        <v>0</v>
      </c>
      <c r="AX34" s="244">
        <f t="shared" si="3"/>
        <v>0</v>
      </c>
      <c r="AY34" s="553">
        <f t="shared" si="4"/>
        <v>0</v>
      </c>
    </row>
    <row r="35" spans="1:51" s="4" customFormat="1" ht="15" hidden="1" customHeight="1" x14ac:dyDescent="0.2">
      <c r="A35" s="554"/>
      <c r="B35" s="548"/>
      <c r="C35" s="450"/>
      <c r="D35" s="450"/>
      <c r="E35" s="431">
        <f t="shared" ref="E35:L35" si="14">SUM(E36:E37)</f>
        <v>0</v>
      </c>
      <c r="F35" s="574">
        <f>SUM(F36:F37)</f>
        <v>0</v>
      </c>
      <c r="G35" s="431">
        <f>SUM(G36:G37)</f>
        <v>0</v>
      </c>
      <c r="H35" s="431">
        <f t="shared" si="14"/>
        <v>0</v>
      </c>
      <c r="I35" s="550">
        <f t="shared" si="14"/>
        <v>0</v>
      </c>
      <c r="J35" s="549">
        <f t="shared" si="14"/>
        <v>0</v>
      </c>
      <c r="K35" s="550">
        <f t="shared" si="14"/>
        <v>0</v>
      </c>
      <c r="L35" s="551">
        <f t="shared" si="14"/>
        <v>0</v>
      </c>
      <c r="M35" s="551"/>
      <c r="N35" s="480">
        <f>SUM(N36:N37)</f>
        <v>0</v>
      </c>
      <c r="O35" s="480">
        <f>SUM(O36:O37)</f>
        <v>0</v>
      </c>
      <c r="P35" s="481">
        <f>SUM(P36:P37)</f>
        <v>0</v>
      </c>
      <c r="Q35" s="482">
        <f>SUM(Q36:Q37)</f>
        <v>0</v>
      </c>
      <c r="R35" s="482">
        <f t="shared" ref="R35:AO35" si="15">SUM(R36:R37)</f>
        <v>0</v>
      </c>
      <c r="S35" s="482">
        <f t="shared" si="15"/>
        <v>0</v>
      </c>
      <c r="T35" s="482">
        <f t="shared" si="15"/>
        <v>0</v>
      </c>
      <c r="U35" s="482">
        <f t="shared" si="15"/>
        <v>0</v>
      </c>
      <c r="V35" s="482">
        <f t="shared" si="15"/>
        <v>0</v>
      </c>
      <c r="W35" s="482">
        <f t="shared" si="15"/>
        <v>0</v>
      </c>
      <c r="X35" s="482">
        <f t="shared" si="15"/>
        <v>0</v>
      </c>
      <c r="Y35" s="482">
        <f t="shared" si="15"/>
        <v>0</v>
      </c>
      <c r="Z35" s="482">
        <f t="shared" si="15"/>
        <v>0</v>
      </c>
      <c r="AA35" s="482">
        <f t="shared" si="15"/>
        <v>0</v>
      </c>
      <c r="AB35" s="482">
        <f t="shared" si="15"/>
        <v>0</v>
      </c>
      <c r="AC35" s="482">
        <f t="shared" si="15"/>
        <v>0</v>
      </c>
      <c r="AD35" s="483">
        <f t="shared" si="15"/>
        <v>0</v>
      </c>
      <c r="AE35" s="482">
        <f t="shared" si="15"/>
        <v>0</v>
      </c>
      <c r="AF35" s="482">
        <f t="shared" si="15"/>
        <v>0</v>
      </c>
      <c r="AG35" s="482">
        <f t="shared" si="15"/>
        <v>0</v>
      </c>
      <c r="AH35" s="482">
        <f t="shared" si="15"/>
        <v>0</v>
      </c>
      <c r="AI35" s="482">
        <f t="shared" si="15"/>
        <v>0</v>
      </c>
      <c r="AJ35" s="482">
        <f t="shared" si="15"/>
        <v>0</v>
      </c>
      <c r="AK35" s="482">
        <f t="shared" si="15"/>
        <v>0</v>
      </c>
      <c r="AL35" s="482">
        <f t="shared" si="15"/>
        <v>0</v>
      </c>
      <c r="AM35" s="482">
        <f t="shared" si="15"/>
        <v>0</v>
      </c>
      <c r="AN35" s="482">
        <f t="shared" si="15"/>
        <v>0</v>
      </c>
      <c r="AO35" s="482">
        <f t="shared" si="15"/>
        <v>0</v>
      </c>
      <c r="AP35" s="483">
        <f t="shared" ref="AP35:AV35" si="16">SUM(AP36:AP37)</f>
        <v>0</v>
      </c>
      <c r="AQ35" s="482">
        <f t="shared" si="16"/>
        <v>0</v>
      </c>
      <c r="AR35" s="482">
        <f t="shared" si="16"/>
        <v>0</v>
      </c>
      <c r="AS35" s="482">
        <f t="shared" si="16"/>
        <v>0</v>
      </c>
      <c r="AT35" s="482">
        <f t="shared" si="16"/>
        <v>0</v>
      </c>
      <c r="AU35" s="482">
        <f t="shared" si="16"/>
        <v>0</v>
      </c>
      <c r="AV35" s="482">
        <f t="shared" si="16"/>
        <v>0</v>
      </c>
      <c r="AW35" s="248">
        <f t="shared" si="2"/>
        <v>0</v>
      </c>
      <c r="AX35" s="244">
        <f t="shared" si="3"/>
        <v>0</v>
      </c>
      <c r="AY35" s="553">
        <f t="shared" si="4"/>
        <v>0</v>
      </c>
    </row>
    <row r="36" spans="1:51" s="4" customFormat="1" ht="15" hidden="1" customHeight="1" x14ac:dyDescent="0.2">
      <c r="A36" s="150"/>
      <c r="B36" s="459"/>
      <c r="C36" s="273"/>
      <c r="D36" s="273"/>
      <c r="E36" s="249"/>
      <c r="F36" s="552">
        <f t="shared" si="11"/>
        <v>0</v>
      </c>
      <c r="G36" s="249">
        <v>0</v>
      </c>
      <c r="H36" s="220">
        <f>SUM(N36:AV36)</f>
        <v>0</v>
      </c>
      <c r="I36" s="231"/>
      <c r="J36" s="435">
        <f t="shared" si="7"/>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2"/>
        <v>0</v>
      </c>
      <c r="AX36" s="244">
        <f t="shared" si="3"/>
        <v>0</v>
      </c>
      <c r="AY36" s="553">
        <f t="shared" si="4"/>
        <v>0</v>
      </c>
    </row>
    <row r="37" spans="1:51" s="4" customFormat="1" ht="15" hidden="1" customHeight="1" thickBot="1" x14ac:dyDescent="0.25">
      <c r="A37" s="169"/>
      <c r="B37" s="461"/>
      <c r="C37" s="274"/>
      <c r="D37" s="274"/>
      <c r="E37" s="277"/>
      <c r="F37" s="552">
        <f t="shared" si="11"/>
        <v>0</v>
      </c>
      <c r="G37" s="277">
        <v>0</v>
      </c>
      <c r="H37" s="226">
        <f>SUM(N37:AV37)</f>
        <v>0</v>
      </c>
      <c r="I37" s="227"/>
      <c r="J37" s="436">
        <f t="shared" si="7"/>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2"/>
        <v>0</v>
      </c>
      <c r="AX37" s="244">
        <f t="shared" si="3"/>
        <v>0</v>
      </c>
      <c r="AY37" s="553">
        <f t="shared" si="4"/>
        <v>0</v>
      </c>
    </row>
    <row r="38" spans="1:51" s="4" customFormat="1" ht="15" hidden="1" customHeight="1" x14ac:dyDescent="0.2">
      <c r="A38" s="554"/>
      <c r="B38" s="548" t="s">
        <v>297</v>
      </c>
      <c r="C38" s="450"/>
      <c r="D38" s="450"/>
      <c r="E38" s="431">
        <f t="shared" ref="E38:L38" si="17">SUM(E39:E40)</f>
        <v>0</v>
      </c>
      <c r="F38" s="574">
        <f>SUM(F39:F40)</f>
        <v>0</v>
      </c>
      <c r="G38" s="431">
        <f>SUM(G39:G40)</f>
        <v>0</v>
      </c>
      <c r="H38" s="431">
        <f t="shared" si="17"/>
        <v>0</v>
      </c>
      <c r="I38" s="550">
        <f t="shared" si="17"/>
        <v>0</v>
      </c>
      <c r="J38" s="549">
        <f t="shared" si="17"/>
        <v>0</v>
      </c>
      <c r="K38" s="550">
        <f t="shared" si="17"/>
        <v>0</v>
      </c>
      <c r="L38" s="551">
        <f t="shared" si="17"/>
        <v>0</v>
      </c>
      <c r="M38" s="551"/>
      <c r="N38" s="480">
        <f>SUM(N39:N40)</f>
        <v>0</v>
      </c>
      <c r="O38" s="480">
        <f>SUM(O39:O40)</f>
        <v>0</v>
      </c>
      <c r="P38" s="481">
        <f>SUM(P39:P40)</f>
        <v>0</v>
      </c>
      <c r="Q38" s="482">
        <f>SUM(Q39:Q40)</f>
        <v>0</v>
      </c>
      <c r="R38" s="482">
        <f t="shared" ref="R38:AO38" si="18">SUM(R39:R40)</f>
        <v>0</v>
      </c>
      <c r="S38" s="482">
        <f t="shared" si="18"/>
        <v>0</v>
      </c>
      <c r="T38" s="482">
        <f t="shared" si="18"/>
        <v>0</v>
      </c>
      <c r="U38" s="482">
        <f t="shared" si="18"/>
        <v>0</v>
      </c>
      <c r="V38" s="482">
        <f t="shared" si="18"/>
        <v>0</v>
      </c>
      <c r="W38" s="482">
        <f t="shared" si="18"/>
        <v>0</v>
      </c>
      <c r="X38" s="482">
        <f t="shared" si="18"/>
        <v>0</v>
      </c>
      <c r="Y38" s="482">
        <f t="shared" si="18"/>
        <v>0</v>
      </c>
      <c r="Z38" s="482">
        <f t="shared" si="18"/>
        <v>0</v>
      </c>
      <c r="AA38" s="482">
        <f t="shared" si="18"/>
        <v>0</v>
      </c>
      <c r="AB38" s="482">
        <f t="shared" si="18"/>
        <v>0</v>
      </c>
      <c r="AC38" s="482">
        <f t="shared" si="18"/>
        <v>0</v>
      </c>
      <c r="AD38" s="483">
        <f t="shared" si="18"/>
        <v>0</v>
      </c>
      <c r="AE38" s="482">
        <f t="shared" si="18"/>
        <v>0</v>
      </c>
      <c r="AF38" s="482">
        <f t="shared" si="18"/>
        <v>0</v>
      </c>
      <c r="AG38" s="482">
        <f t="shared" si="18"/>
        <v>0</v>
      </c>
      <c r="AH38" s="482">
        <f t="shared" si="18"/>
        <v>0</v>
      </c>
      <c r="AI38" s="482">
        <f t="shared" si="18"/>
        <v>0</v>
      </c>
      <c r="AJ38" s="482">
        <f t="shared" si="18"/>
        <v>0</v>
      </c>
      <c r="AK38" s="482">
        <f t="shared" si="18"/>
        <v>0</v>
      </c>
      <c r="AL38" s="482">
        <f t="shared" si="18"/>
        <v>0</v>
      </c>
      <c r="AM38" s="482">
        <f t="shared" si="18"/>
        <v>0</v>
      </c>
      <c r="AN38" s="482">
        <f t="shared" si="18"/>
        <v>0</v>
      </c>
      <c r="AO38" s="482">
        <f t="shared" si="18"/>
        <v>0</v>
      </c>
      <c r="AP38" s="483">
        <f t="shared" ref="AP38:AV38" si="19">SUM(AP39:AP40)</f>
        <v>0</v>
      </c>
      <c r="AQ38" s="482">
        <f t="shared" si="19"/>
        <v>0</v>
      </c>
      <c r="AR38" s="482">
        <f t="shared" si="19"/>
        <v>0</v>
      </c>
      <c r="AS38" s="482">
        <f t="shared" si="19"/>
        <v>0</v>
      </c>
      <c r="AT38" s="482">
        <f t="shared" si="19"/>
        <v>0</v>
      </c>
      <c r="AU38" s="482">
        <f t="shared" si="19"/>
        <v>0</v>
      </c>
      <c r="AV38" s="482">
        <f t="shared" si="19"/>
        <v>0</v>
      </c>
      <c r="AW38" s="248">
        <f t="shared" si="2"/>
        <v>0</v>
      </c>
      <c r="AX38" s="244">
        <f t="shared" si="3"/>
        <v>0</v>
      </c>
      <c r="AY38" s="553">
        <f t="shared" si="4"/>
        <v>0</v>
      </c>
    </row>
    <row r="39" spans="1:51" s="4" customFormat="1" ht="15" hidden="1" customHeight="1" x14ac:dyDescent="0.2">
      <c r="A39" s="150"/>
      <c r="B39" s="459"/>
      <c r="C39" s="273" t="s">
        <v>301</v>
      </c>
      <c r="D39" s="273"/>
      <c r="E39" s="249"/>
      <c r="F39" s="552">
        <f t="shared" si="11"/>
        <v>0</v>
      </c>
      <c r="G39" s="249">
        <v>0</v>
      </c>
      <c r="H39" s="220">
        <f>SUM(N39:AV39)</f>
        <v>0</v>
      </c>
      <c r="I39" s="231"/>
      <c r="J39" s="435">
        <f t="shared" si="7"/>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2"/>
        <v>0</v>
      </c>
      <c r="AX39" s="244">
        <f t="shared" si="3"/>
        <v>0</v>
      </c>
      <c r="AY39" s="553">
        <f t="shared" si="4"/>
        <v>0</v>
      </c>
    </row>
    <row r="40" spans="1:51" s="4" customFormat="1" ht="15" hidden="1" customHeight="1" thickBot="1" x14ac:dyDescent="0.25">
      <c r="A40" s="169"/>
      <c r="B40" s="461"/>
      <c r="C40" s="274"/>
      <c r="D40" s="274"/>
      <c r="E40" s="277"/>
      <c r="F40" s="552">
        <f t="shared" si="11"/>
        <v>0</v>
      </c>
      <c r="G40" s="277">
        <v>0</v>
      </c>
      <c r="H40" s="226">
        <f>SUM(N40:AV40)</f>
        <v>0</v>
      </c>
      <c r="I40" s="227"/>
      <c r="J40" s="436">
        <f t="shared" si="7"/>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20">SUM(P40:AV40)</f>
        <v>0</v>
      </c>
      <c r="AX40" s="244">
        <f t="shared" ref="AX40:AX66" si="21">+AW40+N40</f>
        <v>0</v>
      </c>
      <c r="AY40" s="553">
        <f t="shared" ref="AY40:AY66" si="22">+G40-AX40</f>
        <v>0</v>
      </c>
    </row>
    <row r="41" spans="1:51" s="4" customFormat="1" ht="15" hidden="1" customHeight="1" x14ac:dyDescent="0.2">
      <c r="A41" s="557"/>
      <c r="B41" s="576"/>
      <c r="C41" s="450"/>
      <c r="D41" s="450"/>
      <c r="E41" s="431">
        <f t="shared" ref="E41:L41" si="23">SUM(E42:E43)</f>
        <v>0</v>
      </c>
      <c r="F41" s="574">
        <f>SUM(F42:F43)</f>
        <v>0</v>
      </c>
      <c r="G41" s="431">
        <f>SUM(G42:G43)</f>
        <v>0</v>
      </c>
      <c r="H41" s="431">
        <f t="shared" si="23"/>
        <v>0</v>
      </c>
      <c r="I41" s="550">
        <f t="shared" si="23"/>
        <v>0</v>
      </c>
      <c r="J41" s="549">
        <f t="shared" si="23"/>
        <v>0</v>
      </c>
      <c r="K41" s="550">
        <f t="shared" si="23"/>
        <v>0</v>
      </c>
      <c r="L41" s="551">
        <f t="shared" si="23"/>
        <v>0</v>
      </c>
      <c r="M41" s="551"/>
      <c r="N41" s="480"/>
      <c r="O41" s="220"/>
      <c r="P41" s="481">
        <f>SUM(P42:P43)</f>
        <v>0</v>
      </c>
      <c r="Q41" s="482">
        <f>SUM(Q42:Q43)</f>
        <v>0</v>
      </c>
      <c r="R41" s="482">
        <f t="shared" ref="R41:AO41" si="24">SUM(R42:R43)</f>
        <v>0</v>
      </c>
      <c r="S41" s="482">
        <f t="shared" si="24"/>
        <v>0</v>
      </c>
      <c r="T41" s="482">
        <f t="shared" si="24"/>
        <v>0</v>
      </c>
      <c r="U41" s="482">
        <f t="shared" si="24"/>
        <v>0</v>
      </c>
      <c r="V41" s="482">
        <f t="shared" si="24"/>
        <v>0</v>
      </c>
      <c r="W41" s="482">
        <f t="shared" si="24"/>
        <v>0</v>
      </c>
      <c r="X41" s="482">
        <f t="shared" si="24"/>
        <v>0</v>
      </c>
      <c r="Y41" s="482">
        <f t="shared" si="24"/>
        <v>0</v>
      </c>
      <c r="Z41" s="482">
        <f t="shared" si="24"/>
        <v>0</v>
      </c>
      <c r="AA41" s="482">
        <f t="shared" si="24"/>
        <v>0</v>
      </c>
      <c r="AB41" s="482">
        <f t="shared" si="24"/>
        <v>0</v>
      </c>
      <c r="AC41" s="482">
        <f t="shared" si="24"/>
        <v>0</v>
      </c>
      <c r="AD41" s="483">
        <f t="shared" si="24"/>
        <v>0</v>
      </c>
      <c r="AE41" s="482">
        <f t="shared" si="24"/>
        <v>0</v>
      </c>
      <c r="AF41" s="482">
        <f t="shared" si="24"/>
        <v>0</v>
      </c>
      <c r="AG41" s="482">
        <f t="shared" si="24"/>
        <v>0</v>
      </c>
      <c r="AH41" s="482">
        <f t="shared" si="24"/>
        <v>0</v>
      </c>
      <c r="AI41" s="482">
        <f t="shared" si="24"/>
        <v>0</v>
      </c>
      <c r="AJ41" s="482">
        <f t="shared" si="24"/>
        <v>0</v>
      </c>
      <c r="AK41" s="482">
        <f t="shared" si="24"/>
        <v>0</v>
      </c>
      <c r="AL41" s="482">
        <f t="shared" si="24"/>
        <v>0</v>
      </c>
      <c r="AM41" s="482">
        <f t="shared" si="24"/>
        <v>0</v>
      </c>
      <c r="AN41" s="482">
        <f t="shared" si="24"/>
        <v>0</v>
      </c>
      <c r="AO41" s="482">
        <f t="shared" si="24"/>
        <v>0</v>
      </c>
      <c r="AP41" s="483">
        <f t="shared" ref="AP41:AV41" si="25">SUM(AP42:AP43)</f>
        <v>0</v>
      </c>
      <c r="AQ41" s="482">
        <f t="shared" si="25"/>
        <v>0</v>
      </c>
      <c r="AR41" s="482">
        <f t="shared" si="25"/>
        <v>0</v>
      </c>
      <c r="AS41" s="482">
        <f t="shared" si="25"/>
        <v>0</v>
      </c>
      <c r="AT41" s="482">
        <f t="shared" si="25"/>
        <v>0</v>
      </c>
      <c r="AU41" s="482">
        <f t="shared" si="25"/>
        <v>0</v>
      </c>
      <c r="AV41" s="482">
        <f t="shared" si="25"/>
        <v>0</v>
      </c>
      <c r="AW41" s="248">
        <f t="shared" si="20"/>
        <v>0</v>
      </c>
      <c r="AX41" s="244">
        <f t="shared" si="21"/>
        <v>0</v>
      </c>
      <c r="AY41" s="553">
        <f t="shared" si="22"/>
        <v>0</v>
      </c>
    </row>
    <row r="42" spans="1:51" s="4" customFormat="1" ht="15" hidden="1" customHeight="1" x14ac:dyDescent="0.2">
      <c r="A42" s="151"/>
      <c r="B42" s="463"/>
      <c r="C42" s="273"/>
      <c r="D42" s="273"/>
      <c r="E42" s="249"/>
      <c r="F42" s="552">
        <f t="shared" si="11"/>
        <v>0</v>
      </c>
      <c r="G42" s="249">
        <v>0</v>
      </c>
      <c r="H42" s="220">
        <f>SUM(N42:AV42)</f>
        <v>0</v>
      </c>
      <c r="I42" s="231"/>
      <c r="J42" s="435">
        <f t="shared" si="7"/>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20"/>
        <v>0</v>
      </c>
      <c r="AX42" s="244">
        <f t="shared" si="21"/>
        <v>0</v>
      </c>
      <c r="AY42" s="553">
        <f t="shared" si="22"/>
        <v>0</v>
      </c>
    </row>
    <row r="43" spans="1:51" s="4" customFormat="1" ht="15" hidden="1" customHeight="1" thickBot="1" x14ac:dyDescent="0.25">
      <c r="A43" s="169"/>
      <c r="B43" s="461"/>
      <c r="C43" s="274"/>
      <c r="D43" s="274"/>
      <c r="E43" s="277"/>
      <c r="F43" s="552">
        <f t="shared" si="11"/>
        <v>0</v>
      </c>
      <c r="G43" s="277">
        <v>0</v>
      </c>
      <c r="H43" s="226">
        <f>SUM(N43:AV43)</f>
        <v>0</v>
      </c>
      <c r="I43" s="227"/>
      <c r="J43" s="436">
        <f t="shared" si="7"/>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20"/>
        <v>0</v>
      </c>
      <c r="AX43" s="244">
        <f t="shared" si="21"/>
        <v>0</v>
      </c>
      <c r="AY43" s="553">
        <f t="shared" si="22"/>
        <v>0</v>
      </c>
    </row>
    <row r="44" spans="1:51" s="4" customFormat="1" ht="15" hidden="1" customHeight="1" thickBot="1" x14ac:dyDescent="0.25">
      <c r="A44" s="557"/>
      <c r="B44" s="463"/>
      <c r="C44" s="450"/>
      <c r="D44" s="450"/>
      <c r="E44" s="431">
        <f t="shared" ref="E44:L44" si="26">SUM(E45:E46)</f>
        <v>0</v>
      </c>
      <c r="F44" s="574">
        <f t="shared" si="26"/>
        <v>0</v>
      </c>
      <c r="G44" s="431">
        <f t="shared" si="26"/>
        <v>0</v>
      </c>
      <c r="H44" s="431">
        <f t="shared" si="26"/>
        <v>0</v>
      </c>
      <c r="I44" s="550">
        <f t="shared" si="26"/>
        <v>0</v>
      </c>
      <c r="J44" s="549">
        <f t="shared" si="26"/>
        <v>0</v>
      </c>
      <c r="K44" s="550">
        <f t="shared" si="26"/>
        <v>0</v>
      </c>
      <c r="L44" s="551">
        <f t="shared" si="26"/>
        <v>0</v>
      </c>
      <c r="M44" s="551"/>
      <c r="N44" s="480">
        <f>SUM(N45:N46)</f>
        <v>0</v>
      </c>
      <c r="O44" s="480">
        <f>SUM(O45:O46)</f>
        <v>0</v>
      </c>
      <c r="P44" s="481">
        <f>SUM(P45:P46)</f>
        <v>0</v>
      </c>
      <c r="Q44" s="482">
        <f>SUM(Q45:Q46)</f>
        <v>0</v>
      </c>
      <c r="R44" s="482">
        <f t="shared" ref="R44:AO44" si="27">SUM(R45:R46)</f>
        <v>0</v>
      </c>
      <c r="S44" s="482">
        <f t="shared" si="27"/>
        <v>0</v>
      </c>
      <c r="T44" s="482">
        <f t="shared" si="27"/>
        <v>0</v>
      </c>
      <c r="U44" s="482">
        <f t="shared" si="27"/>
        <v>0</v>
      </c>
      <c r="V44" s="482">
        <f t="shared" si="27"/>
        <v>0</v>
      </c>
      <c r="W44" s="482">
        <f t="shared" si="27"/>
        <v>0</v>
      </c>
      <c r="X44" s="482">
        <f t="shared" si="27"/>
        <v>0</v>
      </c>
      <c r="Y44" s="482">
        <f t="shared" si="27"/>
        <v>0</v>
      </c>
      <c r="Z44" s="482">
        <f t="shared" si="27"/>
        <v>0</v>
      </c>
      <c r="AA44" s="482">
        <f t="shared" si="27"/>
        <v>0</v>
      </c>
      <c r="AB44" s="482">
        <f t="shared" si="27"/>
        <v>0</v>
      </c>
      <c r="AC44" s="482">
        <f t="shared" si="27"/>
        <v>0</v>
      </c>
      <c r="AD44" s="483">
        <f t="shared" si="27"/>
        <v>0</v>
      </c>
      <c r="AE44" s="482">
        <f t="shared" si="27"/>
        <v>0</v>
      </c>
      <c r="AF44" s="482">
        <f t="shared" si="27"/>
        <v>0</v>
      </c>
      <c r="AG44" s="482">
        <f t="shared" si="27"/>
        <v>0</v>
      </c>
      <c r="AH44" s="482">
        <f t="shared" si="27"/>
        <v>0</v>
      </c>
      <c r="AI44" s="482">
        <f t="shared" si="27"/>
        <v>0</v>
      </c>
      <c r="AJ44" s="482">
        <f t="shared" si="27"/>
        <v>0</v>
      </c>
      <c r="AK44" s="482">
        <f t="shared" si="27"/>
        <v>0</v>
      </c>
      <c r="AL44" s="482">
        <f t="shared" si="27"/>
        <v>0</v>
      </c>
      <c r="AM44" s="482">
        <f t="shared" si="27"/>
        <v>0</v>
      </c>
      <c r="AN44" s="482">
        <f t="shared" si="27"/>
        <v>0</v>
      </c>
      <c r="AO44" s="482">
        <f t="shared" si="27"/>
        <v>0</v>
      </c>
      <c r="AP44" s="483">
        <f t="shared" ref="AP44:AV44" si="28">SUM(AP45:AP46)</f>
        <v>0</v>
      </c>
      <c r="AQ44" s="482">
        <f t="shared" si="28"/>
        <v>0</v>
      </c>
      <c r="AR44" s="482">
        <f t="shared" si="28"/>
        <v>0</v>
      </c>
      <c r="AS44" s="482">
        <f t="shared" si="28"/>
        <v>0</v>
      </c>
      <c r="AT44" s="482">
        <f t="shared" si="28"/>
        <v>0</v>
      </c>
      <c r="AU44" s="482">
        <f t="shared" si="28"/>
        <v>0</v>
      </c>
      <c r="AV44" s="482">
        <f t="shared" si="28"/>
        <v>0</v>
      </c>
      <c r="AW44" s="248">
        <f t="shared" si="20"/>
        <v>0</v>
      </c>
      <c r="AX44" s="244">
        <f t="shared" si="21"/>
        <v>0</v>
      </c>
      <c r="AY44" s="553">
        <f t="shared" si="22"/>
        <v>0</v>
      </c>
    </row>
    <row r="45" spans="1:51" s="4" customFormat="1" ht="15" hidden="1" customHeight="1" x14ac:dyDescent="0.2">
      <c r="A45" s="151"/>
      <c r="B45" s="463"/>
      <c r="C45" s="273" t="s">
        <v>301</v>
      </c>
      <c r="D45" s="273"/>
      <c r="E45" s="249"/>
      <c r="F45" s="552">
        <f t="shared" si="11"/>
        <v>0</v>
      </c>
      <c r="G45" s="249">
        <v>0</v>
      </c>
      <c r="H45" s="220">
        <f>SUM(N45:AV45)</f>
        <v>0</v>
      </c>
      <c r="I45" s="231"/>
      <c r="J45" s="435">
        <f t="shared" si="7"/>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20"/>
        <v>0</v>
      </c>
      <c r="AX45" s="244">
        <f t="shared" si="21"/>
        <v>0</v>
      </c>
      <c r="AY45" s="553">
        <f t="shared" si="22"/>
        <v>0</v>
      </c>
    </row>
    <row r="46" spans="1:51" s="4" customFormat="1" ht="15" hidden="1" customHeight="1" thickBot="1" x14ac:dyDescent="0.25">
      <c r="A46" s="169"/>
      <c r="B46" s="461"/>
      <c r="C46" s="274"/>
      <c r="D46" s="274"/>
      <c r="E46" s="277"/>
      <c r="F46" s="552">
        <f t="shared" si="11"/>
        <v>0</v>
      </c>
      <c r="G46" s="277">
        <v>0</v>
      </c>
      <c r="H46" s="226">
        <f>SUM(N46:AV46)</f>
        <v>0</v>
      </c>
      <c r="I46" s="227"/>
      <c r="J46" s="436">
        <f t="shared" si="7"/>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20"/>
        <v>0</v>
      </c>
      <c r="AX46" s="244">
        <f t="shared" si="21"/>
        <v>0</v>
      </c>
      <c r="AY46" s="553">
        <f t="shared" si="22"/>
        <v>0</v>
      </c>
    </row>
    <row r="47" spans="1:51" s="4" customFormat="1" ht="15" hidden="1" customHeight="1" x14ac:dyDescent="0.2">
      <c r="A47" s="557"/>
      <c r="B47" s="576"/>
      <c r="C47" s="450"/>
      <c r="D47" s="450"/>
      <c r="E47" s="431">
        <f t="shared" ref="E47:L47" si="29">SUM(E48:E49)</f>
        <v>0</v>
      </c>
      <c r="F47" s="574">
        <f t="shared" si="29"/>
        <v>0</v>
      </c>
      <c r="G47" s="431">
        <f t="shared" si="29"/>
        <v>0</v>
      </c>
      <c r="H47" s="431">
        <f t="shared" si="29"/>
        <v>0</v>
      </c>
      <c r="I47" s="550">
        <f t="shared" si="29"/>
        <v>0</v>
      </c>
      <c r="J47" s="549">
        <f t="shared" si="29"/>
        <v>0</v>
      </c>
      <c r="K47" s="550">
        <f t="shared" si="29"/>
        <v>0</v>
      </c>
      <c r="L47" s="551">
        <f t="shared" si="29"/>
        <v>0</v>
      </c>
      <c r="M47" s="551"/>
      <c r="N47" s="480"/>
      <c r="O47" s="220"/>
      <c r="P47" s="481">
        <f>SUM(P48:P49)</f>
        <v>0</v>
      </c>
      <c r="Q47" s="482">
        <f>SUM(Q48:Q49)</f>
        <v>0</v>
      </c>
      <c r="R47" s="482">
        <f t="shared" ref="R47:AU47" si="30">SUM(R48:R49)</f>
        <v>0</v>
      </c>
      <c r="S47" s="482">
        <f t="shared" si="30"/>
        <v>0</v>
      </c>
      <c r="T47" s="482">
        <f t="shared" si="30"/>
        <v>0</v>
      </c>
      <c r="U47" s="482">
        <f t="shared" si="30"/>
        <v>0</v>
      </c>
      <c r="V47" s="482">
        <f t="shared" si="30"/>
        <v>0</v>
      </c>
      <c r="W47" s="482">
        <f t="shared" si="30"/>
        <v>0</v>
      </c>
      <c r="X47" s="482">
        <f t="shared" si="30"/>
        <v>0</v>
      </c>
      <c r="Y47" s="482">
        <f t="shared" si="30"/>
        <v>0</v>
      </c>
      <c r="Z47" s="482">
        <f t="shared" si="30"/>
        <v>0</v>
      </c>
      <c r="AA47" s="482">
        <f t="shared" si="30"/>
        <v>0</v>
      </c>
      <c r="AB47" s="482">
        <f t="shared" si="30"/>
        <v>0</v>
      </c>
      <c r="AC47" s="482">
        <f t="shared" si="30"/>
        <v>0</v>
      </c>
      <c r="AD47" s="483">
        <f t="shared" si="30"/>
        <v>0</v>
      </c>
      <c r="AE47" s="482">
        <f t="shared" si="30"/>
        <v>0</v>
      </c>
      <c r="AF47" s="482">
        <f t="shared" si="30"/>
        <v>0</v>
      </c>
      <c r="AG47" s="482">
        <f t="shared" si="30"/>
        <v>0</v>
      </c>
      <c r="AH47" s="482">
        <f t="shared" si="30"/>
        <v>0</v>
      </c>
      <c r="AI47" s="482">
        <f t="shared" si="30"/>
        <v>0</v>
      </c>
      <c r="AJ47" s="482">
        <f t="shared" si="30"/>
        <v>0</v>
      </c>
      <c r="AK47" s="482">
        <f t="shared" si="30"/>
        <v>0</v>
      </c>
      <c r="AL47" s="482">
        <f t="shared" si="30"/>
        <v>0</v>
      </c>
      <c r="AM47" s="482">
        <f t="shared" si="30"/>
        <v>0</v>
      </c>
      <c r="AN47" s="482">
        <f t="shared" si="30"/>
        <v>0</v>
      </c>
      <c r="AO47" s="482">
        <f t="shared" si="30"/>
        <v>0</v>
      </c>
      <c r="AP47" s="483">
        <f>SUM(AP48:AP49)</f>
        <v>0</v>
      </c>
      <c r="AQ47" s="482">
        <f t="shared" si="30"/>
        <v>0</v>
      </c>
      <c r="AR47" s="482">
        <f t="shared" si="30"/>
        <v>0</v>
      </c>
      <c r="AS47" s="482">
        <f t="shared" si="30"/>
        <v>0</v>
      </c>
      <c r="AT47" s="482">
        <f t="shared" si="30"/>
        <v>0</v>
      </c>
      <c r="AU47" s="482">
        <f t="shared" si="30"/>
        <v>0</v>
      </c>
      <c r="AV47" s="482">
        <f>SUM(AV48:AV49)</f>
        <v>0</v>
      </c>
      <c r="AW47" s="248">
        <f t="shared" si="20"/>
        <v>0</v>
      </c>
      <c r="AX47" s="244">
        <f t="shared" si="21"/>
        <v>0</v>
      </c>
      <c r="AY47" s="553">
        <f t="shared" si="22"/>
        <v>0</v>
      </c>
    </row>
    <row r="48" spans="1:51" s="4" customFormat="1" ht="15" hidden="1" customHeight="1" x14ac:dyDescent="0.2">
      <c r="A48" s="151"/>
      <c r="B48" s="463"/>
      <c r="C48" s="273"/>
      <c r="D48" s="273"/>
      <c r="E48" s="249"/>
      <c r="F48" s="552">
        <f t="shared" si="11"/>
        <v>0</v>
      </c>
      <c r="G48" s="249">
        <v>0</v>
      </c>
      <c r="H48" s="220">
        <f>SUM(N48:AV48)</f>
        <v>0</v>
      </c>
      <c r="I48" s="231"/>
      <c r="J48" s="435">
        <f t="shared" si="7"/>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20"/>
        <v>0</v>
      </c>
      <c r="AX48" s="244">
        <f t="shared" si="21"/>
        <v>0</v>
      </c>
      <c r="AY48" s="553">
        <f t="shared" si="22"/>
        <v>0</v>
      </c>
    </row>
    <row r="49" spans="1:51" s="4" customFormat="1" ht="15" hidden="1" customHeight="1" thickBot="1" x14ac:dyDescent="0.25">
      <c r="A49" s="169"/>
      <c r="B49" s="461"/>
      <c r="C49" s="274"/>
      <c r="D49" s="274"/>
      <c r="E49" s="277"/>
      <c r="F49" s="552">
        <f t="shared" si="11"/>
        <v>0</v>
      </c>
      <c r="G49" s="277">
        <v>0</v>
      </c>
      <c r="H49" s="226">
        <f>SUM(N49:AV49)</f>
        <v>0</v>
      </c>
      <c r="I49" s="227"/>
      <c r="J49" s="436">
        <f t="shared" si="7"/>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20"/>
        <v>0</v>
      </c>
      <c r="AX49" s="244">
        <f t="shared" si="21"/>
        <v>0</v>
      </c>
      <c r="AY49" s="553">
        <f t="shared" si="22"/>
        <v>0</v>
      </c>
    </row>
    <row r="50" spans="1:51" s="4" customFormat="1" ht="15" hidden="1" customHeight="1" x14ac:dyDescent="0.2">
      <c r="A50" s="557"/>
      <c r="B50" s="576"/>
      <c r="C50" s="450"/>
      <c r="D50" s="450"/>
      <c r="E50" s="431">
        <f t="shared" ref="E50:L50" si="31">SUM(E51:E52)</f>
        <v>0</v>
      </c>
      <c r="F50" s="574">
        <f t="shared" si="31"/>
        <v>0</v>
      </c>
      <c r="G50" s="431">
        <f t="shared" si="31"/>
        <v>0</v>
      </c>
      <c r="H50" s="431">
        <f t="shared" si="31"/>
        <v>0</v>
      </c>
      <c r="I50" s="550">
        <f t="shared" si="31"/>
        <v>0</v>
      </c>
      <c r="J50" s="549">
        <f t="shared" si="31"/>
        <v>0</v>
      </c>
      <c r="K50" s="550">
        <f t="shared" si="31"/>
        <v>0</v>
      </c>
      <c r="L50" s="551">
        <f t="shared" si="31"/>
        <v>0</v>
      </c>
      <c r="M50" s="551"/>
      <c r="N50" s="480">
        <f>SUM(N51:N52)</f>
        <v>0</v>
      </c>
      <c r="O50" s="480">
        <f>SUM(O51:O52)</f>
        <v>0</v>
      </c>
      <c r="P50" s="481">
        <f>SUM(P51:P52)</f>
        <v>0</v>
      </c>
      <c r="Q50" s="482">
        <f>SUM(Q51:Q52)</f>
        <v>0</v>
      </c>
      <c r="R50" s="482">
        <f t="shared" ref="R50:AO50" si="32">SUM(R51:R52)</f>
        <v>0</v>
      </c>
      <c r="S50" s="482">
        <f t="shared" si="32"/>
        <v>0</v>
      </c>
      <c r="T50" s="482">
        <f t="shared" si="32"/>
        <v>0</v>
      </c>
      <c r="U50" s="482">
        <f t="shared" si="32"/>
        <v>0</v>
      </c>
      <c r="V50" s="482">
        <f t="shared" si="32"/>
        <v>0</v>
      </c>
      <c r="W50" s="482">
        <f t="shared" si="32"/>
        <v>0</v>
      </c>
      <c r="X50" s="482">
        <f t="shared" si="32"/>
        <v>0</v>
      </c>
      <c r="Y50" s="482">
        <f t="shared" si="32"/>
        <v>0</v>
      </c>
      <c r="Z50" s="482">
        <f t="shared" si="32"/>
        <v>0</v>
      </c>
      <c r="AA50" s="482">
        <f t="shared" si="32"/>
        <v>0</v>
      </c>
      <c r="AB50" s="482">
        <f t="shared" si="32"/>
        <v>0</v>
      </c>
      <c r="AC50" s="482">
        <f t="shared" si="32"/>
        <v>0</v>
      </c>
      <c r="AD50" s="483">
        <f t="shared" si="32"/>
        <v>0</v>
      </c>
      <c r="AE50" s="482">
        <f t="shared" si="32"/>
        <v>0</v>
      </c>
      <c r="AF50" s="482">
        <f t="shared" si="32"/>
        <v>0</v>
      </c>
      <c r="AG50" s="482">
        <f t="shared" si="32"/>
        <v>0</v>
      </c>
      <c r="AH50" s="482">
        <f t="shared" si="32"/>
        <v>0</v>
      </c>
      <c r="AI50" s="482">
        <f t="shared" si="32"/>
        <v>0</v>
      </c>
      <c r="AJ50" s="482">
        <f t="shared" si="32"/>
        <v>0</v>
      </c>
      <c r="AK50" s="482">
        <f t="shared" si="32"/>
        <v>0</v>
      </c>
      <c r="AL50" s="482">
        <f t="shared" si="32"/>
        <v>0</v>
      </c>
      <c r="AM50" s="482">
        <f t="shared" si="32"/>
        <v>0</v>
      </c>
      <c r="AN50" s="482">
        <f t="shared" si="32"/>
        <v>0</v>
      </c>
      <c r="AO50" s="482">
        <f t="shared" si="32"/>
        <v>0</v>
      </c>
      <c r="AP50" s="483">
        <f t="shared" ref="AP50:AV50" si="33">SUM(AP51:AP52)</f>
        <v>0</v>
      </c>
      <c r="AQ50" s="482">
        <f t="shared" si="33"/>
        <v>0</v>
      </c>
      <c r="AR50" s="482">
        <f t="shared" si="33"/>
        <v>0</v>
      </c>
      <c r="AS50" s="482">
        <f t="shared" si="33"/>
        <v>0</v>
      </c>
      <c r="AT50" s="482">
        <f t="shared" si="33"/>
        <v>0</v>
      </c>
      <c r="AU50" s="482">
        <f t="shared" si="33"/>
        <v>0</v>
      </c>
      <c r="AV50" s="482">
        <f t="shared" si="33"/>
        <v>0</v>
      </c>
      <c r="AW50" s="248">
        <f t="shared" si="20"/>
        <v>0</v>
      </c>
      <c r="AX50" s="244">
        <f t="shared" si="21"/>
        <v>0</v>
      </c>
      <c r="AY50" s="553">
        <f t="shared" si="22"/>
        <v>0</v>
      </c>
    </row>
    <row r="51" spans="1:51" s="4" customFormat="1" ht="15" hidden="1" customHeight="1" thickBot="1" x14ac:dyDescent="0.25">
      <c r="A51" s="151"/>
      <c r="B51" s="463"/>
      <c r="C51" s="273"/>
      <c r="D51" s="273"/>
      <c r="E51" s="249"/>
      <c r="F51" s="552">
        <f t="shared" si="11"/>
        <v>0</v>
      </c>
      <c r="G51" s="249">
        <v>0</v>
      </c>
      <c r="H51" s="220">
        <f>SUM(N51:AV51)</f>
        <v>0</v>
      </c>
      <c r="I51" s="231"/>
      <c r="J51" s="435">
        <f t="shared" si="7"/>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20"/>
        <v>0</v>
      </c>
      <c r="AX51" s="244">
        <f t="shared" si="21"/>
        <v>0</v>
      </c>
      <c r="AY51" s="553">
        <f t="shared" si="22"/>
        <v>0</v>
      </c>
    </row>
    <row r="52" spans="1:51" s="4" customFormat="1" ht="15" hidden="1" customHeight="1" thickBot="1" x14ac:dyDescent="0.25">
      <c r="A52" s="169"/>
      <c r="B52" s="461"/>
      <c r="C52" s="274" t="s">
        <v>301</v>
      </c>
      <c r="D52" s="274"/>
      <c r="E52" s="277"/>
      <c r="F52" s="552">
        <f t="shared" si="11"/>
        <v>0</v>
      </c>
      <c r="G52" s="277">
        <v>0</v>
      </c>
      <c r="H52" s="226">
        <f>SUM(N52:AV52)</f>
        <v>0</v>
      </c>
      <c r="I52" s="227"/>
      <c r="J52" s="436">
        <f t="shared" si="7"/>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20"/>
        <v>0</v>
      </c>
      <c r="AX52" s="244">
        <f t="shared" si="21"/>
        <v>0</v>
      </c>
      <c r="AY52" s="553">
        <f t="shared" si="22"/>
        <v>0</v>
      </c>
    </row>
    <row r="53" spans="1:51" s="4" customFormat="1" ht="15" hidden="1" customHeight="1" x14ac:dyDescent="0.2">
      <c r="A53" s="557"/>
      <c r="B53" s="576"/>
      <c r="C53" s="450"/>
      <c r="D53" s="450"/>
      <c r="E53" s="431">
        <f t="shared" ref="E53:L53" si="34">SUM(E54:E55)</f>
        <v>0</v>
      </c>
      <c r="F53" s="574">
        <f t="shared" si="34"/>
        <v>0</v>
      </c>
      <c r="G53" s="431">
        <f t="shared" si="34"/>
        <v>0</v>
      </c>
      <c r="H53" s="431">
        <f t="shared" si="34"/>
        <v>0</v>
      </c>
      <c r="I53" s="550">
        <f t="shared" si="34"/>
        <v>0</v>
      </c>
      <c r="J53" s="549">
        <f t="shared" si="34"/>
        <v>0</v>
      </c>
      <c r="K53" s="550">
        <f t="shared" si="34"/>
        <v>0</v>
      </c>
      <c r="L53" s="551">
        <f t="shared" si="34"/>
        <v>0</v>
      </c>
      <c r="M53" s="551"/>
      <c r="N53" s="480">
        <f>SUM(N54:N55)</f>
        <v>0</v>
      </c>
      <c r="O53" s="480">
        <f>SUM(O54:O55)</f>
        <v>0</v>
      </c>
      <c r="P53" s="481">
        <f>SUM(P54:P55)</f>
        <v>0</v>
      </c>
      <c r="Q53" s="482">
        <f>SUM(Q54:Q55)</f>
        <v>0</v>
      </c>
      <c r="R53" s="482">
        <f t="shared" ref="R53:AV53" si="35">SUM(R54:R55)</f>
        <v>0</v>
      </c>
      <c r="S53" s="482">
        <f t="shared" si="35"/>
        <v>0</v>
      </c>
      <c r="T53" s="482">
        <f t="shared" si="35"/>
        <v>0</v>
      </c>
      <c r="U53" s="482">
        <f t="shared" si="35"/>
        <v>0</v>
      </c>
      <c r="V53" s="482">
        <f t="shared" si="35"/>
        <v>0</v>
      </c>
      <c r="W53" s="482">
        <f t="shared" si="35"/>
        <v>0</v>
      </c>
      <c r="X53" s="482">
        <f t="shared" si="35"/>
        <v>0</v>
      </c>
      <c r="Y53" s="482">
        <f t="shared" si="35"/>
        <v>0</v>
      </c>
      <c r="Z53" s="482">
        <f t="shared" si="35"/>
        <v>0</v>
      </c>
      <c r="AA53" s="482">
        <f t="shared" si="35"/>
        <v>0</v>
      </c>
      <c r="AB53" s="482">
        <f t="shared" si="35"/>
        <v>0</v>
      </c>
      <c r="AC53" s="482">
        <f t="shared" si="35"/>
        <v>0</v>
      </c>
      <c r="AD53" s="483">
        <f t="shared" si="35"/>
        <v>0</v>
      </c>
      <c r="AE53" s="575">
        <f t="shared" si="35"/>
        <v>0</v>
      </c>
      <c r="AF53" s="575">
        <f t="shared" si="35"/>
        <v>0</v>
      </c>
      <c r="AG53" s="575">
        <f t="shared" si="35"/>
        <v>0</v>
      </c>
      <c r="AH53" s="575">
        <f t="shared" si="35"/>
        <v>0</v>
      </c>
      <c r="AI53" s="575">
        <f t="shared" si="35"/>
        <v>0</v>
      </c>
      <c r="AJ53" s="482">
        <f t="shared" si="35"/>
        <v>0</v>
      </c>
      <c r="AK53" s="482">
        <f t="shared" si="35"/>
        <v>0</v>
      </c>
      <c r="AL53" s="482">
        <f t="shared" si="35"/>
        <v>0</v>
      </c>
      <c r="AM53" s="482">
        <f t="shared" si="35"/>
        <v>0</v>
      </c>
      <c r="AN53" s="482">
        <f t="shared" si="35"/>
        <v>0</v>
      </c>
      <c r="AO53" s="482">
        <f t="shared" si="35"/>
        <v>0</v>
      </c>
      <c r="AP53" s="483">
        <f t="shared" si="35"/>
        <v>0</v>
      </c>
      <c r="AQ53" s="575">
        <f t="shared" si="35"/>
        <v>0</v>
      </c>
      <c r="AR53" s="575">
        <f t="shared" si="35"/>
        <v>0</v>
      </c>
      <c r="AS53" s="575">
        <f t="shared" si="35"/>
        <v>0</v>
      </c>
      <c r="AT53" s="575">
        <f t="shared" si="35"/>
        <v>0</v>
      </c>
      <c r="AU53" s="575">
        <f t="shared" si="35"/>
        <v>0</v>
      </c>
      <c r="AV53" s="482">
        <f t="shared" si="35"/>
        <v>0</v>
      </c>
      <c r="AW53" s="248">
        <f t="shared" si="20"/>
        <v>0</v>
      </c>
      <c r="AX53" s="244">
        <f t="shared" si="21"/>
        <v>0</v>
      </c>
      <c r="AY53" s="553">
        <f t="shared" si="22"/>
        <v>0</v>
      </c>
    </row>
    <row r="54" spans="1:51" s="4" customFormat="1" ht="15" hidden="1" customHeight="1" x14ac:dyDescent="0.2">
      <c r="A54" s="150"/>
      <c r="B54" s="459"/>
      <c r="C54" s="273"/>
      <c r="D54" s="273"/>
      <c r="E54" s="249"/>
      <c r="F54" s="552">
        <f t="shared" si="11"/>
        <v>0</v>
      </c>
      <c r="G54" s="249">
        <v>0</v>
      </c>
      <c r="H54" s="220">
        <f>SUM(N54:AV54)</f>
        <v>0</v>
      </c>
      <c r="I54" s="231"/>
      <c r="J54" s="435">
        <f t="shared" si="7"/>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20"/>
        <v>0</v>
      </c>
      <c r="AX54" s="244">
        <f t="shared" si="21"/>
        <v>0</v>
      </c>
      <c r="AY54" s="553">
        <f t="shared" si="22"/>
        <v>0</v>
      </c>
    </row>
    <row r="55" spans="1:51" s="4" customFormat="1" ht="15" hidden="1" customHeight="1" thickBot="1" x14ac:dyDescent="0.25">
      <c r="A55" s="169"/>
      <c r="B55" s="461"/>
      <c r="C55" s="274"/>
      <c r="D55" s="274"/>
      <c r="E55" s="277"/>
      <c r="F55" s="552">
        <f t="shared" si="11"/>
        <v>0</v>
      </c>
      <c r="G55" s="277">
        <v>0</v>
      </c>
      <c r="H55" s="226">
        <f>SUM(N55:AV55)</f>
        <v>0</v>
      </c>
      <c r="I55" s="227"/>
      <c r="J55" s="436">
        <f t="shared" si="7"/>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20"/>
        <v>0</v>
      </c>
      <c r="AX55" s="244">
        <f t="shared" si="21"/>
        <v>0</v>
      </c>
      <c r="AY55" s="553">
        <f t="shared" si="22"/>
        <v>0</v>
      </c>
    </row>
    <row r="56" spans="1:51" s="4" customFormat="1" ht="15" hidden="1" customHeight="1" x14ac:dyDescent="0.2">
      <c r="A56" s="557"/>
      <c r="B56" s="576"/>
      <c r="C56" s="450"/>
      <c r="D56" s="450"/>
      <c r="E56" s="431">
        <f t="shared" ref="E56:L56" si="36">SUM(E57:E58)</f>
        <v>0</v>
      </c>
      <c r="F56" s="574">
        <f t="shared" si="36"/>
        <v>0</v>
      </c>
      <c r="G56" s="431">
        <f t="shared" si="36"/>
        <v>0</v>
      </c>
      <c r="H56" s="431">
        <f t="shared" si="36"/>
        <v>0</v>
      </c>
      <c r="I56" s="550">
        <f t="shared" si="36"/>
        <v>0</v>
      </c>
      <c r="J56" s="549">
        <f t="shared" si="36"/>
        <v>0</v>
      </c>
      <c r="K56" s="550">
        <f t="shared" si="36"/>
        <v>0</v>
      </c>
      <c r="L56" s="551">
        <f t="shared" si="36"/>
        <v>0</v>
      </c>
      <c r="M56" s="551"/>
      <c r="N56" s="480">
        <f>SUM(N57:N58)</f>
        <v>0</v>
      </c>
      <c r="O56" s="480">
        <f>SUM(O57:O58)</f>
        <v>0</v>
      </c>
      <c r="P56" s="481">
        <f>SUM(P57:P58)</f>
        <v>0</v>
      </c>
      <c r="Q56" s="482">
        <f>SUM(Q57:Q58)</f>
        <v>0</v>
      </c>
      <c r="R56" s="482">
        <f t="shared" ref="R56:AV56" si="37">SUM(R57:R58)</f>
        <v>0</v>
      </c>
      <c r="S56" s="482">
        <f t="shared" si="37"/>
        <v>0</v>
      </c>
      <c r="T56" s="482">
        <f t="shared" si="37"/>
        <v>0</v>
      </c>
      <c r="U56" s="482">
        <f t="shared" si="37"/>
        <v>0</v>
      </c>
      <c r="V56" s="482">
        <f t="shared" si="37"/>
        <v>0</v>
      </c>
      <c r="W56" s="482">
        <f t="shared" si="37"/>
        <v>0</v>
      </c>
      <c r="X56" s="482">
        <f t="shared" si="37"/>
        <v>0</v>
      </c>
      <c r="Y56" s="482">
        <f t="shared" si="37"/>
        <v>0</v>
      </c>
      <c r="Z56" s="482">
        <f t="shared" si="37"/>
        <v>0</v>
      </c>
      <c r="AA56" s="482">
        <f t="shared" si="37"/>
        <v>0</v>
      </c>
      <c r="AB56" s="482">
        <f t="shared" si="37"/>
        <v>0</v>
      </c>
      <c r="AC56" s="482">
        <f t="shared" si="37"/>
        <v>0</v>
      </c>
      <c r="AD56" s="483">
        <f t="shared" si="37"/>
        <v>0</v>
      </c>
      <c r="AE56" s="575">
        <f t="shared" si="37"/>
        <v>0</v>
      </c>
      <c r="AF56" s="575">
        <f t="shared" si="37"/>
        <v>0</v>
      </c>
      <c r="AG56" s="575">
        <f t="shared" si="37"/>
        <v>0</v>
      </c>
      <c r="AH56" s="575">
        <f t="shared" si="37"/>
        <v>0</v>
      </c>
      <c r="AI56" s="575">
        <f t="shared" si="37"/>
        <v>0</v>
      </c>
      <c r="AJ56" s="482">
        <f t="shared" si="37"/>
        <v>0</v>
      </c>
      <c r="AK56" s="482">
        <f t="shared" si="37"/>
        <v>0</v>
      </c>
      <c r="AL56" s="482">
        <f t="shared" si="37"/>
        <v>0</v>
      </c>
      <c r="AM56" s="482">
        <f t="shared" si="37"/>
        <v>0</v>
      </c>
      <c r="AN56" s="482">
        <f t="shared" si="37"/>
        <v>0</v>
      </c>
      <c r="AO56" s="482">
        <f t="shared" si="37"/>
        <v>0</v>
      </c>
      <c r="AP56" s="483">
        <f t="shared" si="37"/>
        <v>0</v>
      </c>
      <c r="AQ56" s="575">
        <f t="shared" si="37"/>
        <v>0</v>
      </c>
      <c r="AR56" s="575">
        <f t="shared" si="37"/>
        <v>0</v>
      </c>
      <c r="AS56" s="575">
        <f t="shared" si="37"/>
        <v>0</v>
      </c>
      <c r="AT56" s="575">
        <f t="shared" si="37"/>
        <v>0</v>
      </c>
      <c r="AU56" s="575">
        <f t="shared" si="37"/>
        <v>0</v>
      </c>
      <c r="AV56" s="482">
        <f t="shared" si="37"/>
        <v>0</v>
      </c>
      <c r="AW56" s="248">
        <f t="shared" si="20"/>
        <v>0</v>
      </c>
      <c r="AX56" s="244">
        <f t="shared" si="21"/>
        <v>0</v>
      </c>
      <c r="AY56" s="553">
        <f t="shared" si="22"/>
        <v>0</v>
      </c>
    </row>
    <row r="57" spans="1:51" s="4" customFormat="1" ht="15" hidden="1" customHeight="1" x14ac:dyDescent="0.2">
      <c r="A57" s="150"/>
      <c r="B57" s="459"/>
      <c r="C57" s="273"/>
      <c r="D57" s="273"/>
      <c r="E57" s="249"/>
      <c r="F57" s="552">
        <f t="shared" si="11"/>
        <v>0</v>
      </c>
      <c r="G57" s="249">
        <v>0</v>
      </c>
      <c r="H57" s="220">
        <f>SUM(N57:AV57)</f>
        <v>0</v>
      </c>
      <c r="I57" s="231"/>
      <c r="J57" s="435">
        <f t="shared" si="7"/>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20"/>
        <v>0</v>
      </c>
      <c r="AX57" s="244">
        <f t="shared" si="21"/>
        <v>0</v>
      </c>
      <c r="AY57" s="553">
        <f t="shared" si="22"/>
        <v>0</v>
      </c>
    </row>
    <row r="58" spans="1:51" s="4" customFormat="1" ht="15" hidden="1" customHeight="1" thickBot="1" x14ac:dyDescent="0.25">
      <c r="A58" s="169"/>
      <c r="B58" s="461"/>
      <c r="C58" s="274"/>
      <c r="D58" s="274"/>
      <c r="E58" s="277"/>
      <c r="F58" s="552">
        <f t="shared" si="11"/>
        <v>0</v>
      </c>
      <c r="G58" s="277">
        <v>0</v>
      </c>
      <c r="H58" s="226">
        <f>SUM(N58:AV58)</f>
        <v>0</v>
      </c>
      <c r="I58" s="227"/>
      <c r="J58" s="436">
        <f t="shared" si="7"/>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20"/>
        <v>0</v>
      </c>
      <c r="AX58" s="244">
        <f t="shared" si="21"/>
        <v>0</v>
      </c>
      <c r="AY58" s="553">
        <f t="shared" si="22"/>
        <v>0</v>
      </c>
    </row>
    <row r="59" spans="1:51" s="4" customFormat="1" ht="15" hidden="1" customHeight="1" x14ac:dyDescent="0.2">
      <c r="A59" s="557"/>
      <c r="B59" s="576"/>
      <c r="C59" s="450"/>
      <c r="D59" s="450"/>
      <c r="E59" s="431">
        <f t="shared" ref="E59:L59" si="38">SUM(E60:E61)</f>
        <v>0</v>
      </c>
      <c r="F59" s="574">
        <f t="shared" si="38"/>
        <v>0</v>
      </c>
      <c r="G59" s="431">
        <f t="shared" si="38"/>
        <v>0</v>
      </c>
      <c r="H59" s="431">
        <f t="shared" si="38"/>
        <v>0</v>
      </c>
      <c r="I59" s="550">
        <f t="shared" si="38"/>
        <v>0</v>
      </c>
      <c r="J59" s="549">
        <f t="shared" si="38"/>
        <v>0</v>
      </c>
      <c r="K59" s="550">
        <f t="shared" si="38"/>
        <v>0</v>
      </c>
      <c r="L59" s="551">
        <f t="shared" si="38"/>
        <v>0</v>
      </c>
      <c r="M59" s="551"/>
      <c r="N59" s="480">
        <f>SUM(N60:N61)</f>
        <v>0</v>
      </c>
      <c r="O59" s="480">
        <f>SUM(O60:O61)</f>
        <v>0</v>
      </c>
      <c r="P59" s="481">
        <f>SUM(P60:P61)</f>
        <v>0</v>
      </c>
      <c r="Q59" s="482">
        <f>SUM(Q60:Q61)</f>
        <v>0</v>
      </c>
      <c r="R59" s="482">
        <f t="shared" ref="R59:AV59" si="39">SUM(R60:R61)</f>
        <v>0</v>
      </c>
      <c r="S59" s="482">
        <f t="shared" si="39"/>
        <v>0</v>
      </c>
      <c r="T59" s="482">
        <f t="shared" si="39"/>
        <v>0</v>
      </c>
      <c r="U59" s="482">
        <f t="shared" si="39"/>
        <v>0</v>
      </c>
      <c r="V59" s="482">
        <f t="shared" si="39"/>
        <v>0</v>
      </c>
      <c r="W59" s="482">
        <f t="shared" si="39"/>
        <v>0</v>
      </c>
      <c r="X59" s="482">
        <f t="shared" si="39"/>
        <v>0</v>
      </c>
      <c r="Y59" s="482">
        <f t="shared" si="39"/>
        <v>0</v>
      </c>
      <c r="Z59" s="482">
        <f t="shared" si="39"/>
        <v>0</v>
      </c>
      <c r="AA59" s="482">
        <f t="shared" si="39"/>
        <v>0</v>
      </c>
      <c r="AB59" s="482">
        <f t="shared" si="39"/>
        <v>0</v>
      </c>
      <c r="AC59" s="482">
        <f t="shared" si="39"/>
        <v>0</v>
      </c>
      <c r="AD59" s="483">
        <f t="shared" si="39"/>
        <v>0</v>
      </c>
      <c r="AE59" s="575">
        <f t="shared" si="39"/>
        <v>0</v>
      </c>
      <c r="AF59" s="575">
        <f t="shared" si="39"/>
        <v>0</v>
      </c>
      <c r="AG59" s="575">
        <f t="shared" si="39"/>
        <v>0</v>
      </c>
      <c r="AH59" s="575">
        <f t="shared" si="39"/>
        <v>0</v>
      </c>
      <c r="AI59" s="575">
        <f t="shared" si="39"/>
        <v>0</v>
      </c>
      <c r="AJ59" s="482">
        <f t="shared" si="39"/>
        <v>0</v>
      </c>
      <c r="AK59" s="482">
        <f t="shared" si="39"/>
        <v>0</v>
      </c>
      <c r="AL59" s="482">
        <f t="shared" si="39"/>
        <v>0</v>
      </c>
      <c r="AM59" s="482">
        <f t="shared" si="39"/>
        <v>0</v>
      </c>
      <c r="AN59" s="482">
        <f t="shared" si="39"/>
        <v>0</v>
      </c>
      <c r="AO59" s="482">
        <f t="shared" si="39"/>
        <v>0</v>
      </c>
      <c r="AP59" s="483">
        <f t="shared" si="39"/>
        <v>0</v>
      </c>
      <c r="AQ59" s="575">
        <f t="shared" si="39"/>
        <v>0</v>
      </c>
      <c r="AR59" s="575">
        <f t="shared" si="39"/>
        <v>0</v>
      </c>
      <c r="AS59" s="575">
        <f t="shared" si="39"/>
        <v>0</v>
      </c>
      <c r="AT59" s="575">
        <f t="shared" si="39"/>
        <v>0</v>
      </c>
      <c r="AU59" s="575">
        <f t="shared" si="39"/>
        <v>0</v>
      </c>
      <c r="AV59" s="482">
        <f t="shared" si="39"/>
        <v>0</v>
      </c>
      <c r="AW59" s="248">
        <f t="shared" si="20"/>
        <v>0</v>
      </c>
      <c r="AX59" s="244">
        <f t="shared" si="21"/>
        <v>0</v>
      </c>
      <c r="AY59" s="553">
        <f t="shared" si="22"/>
        <v>0</v>
      </c>
    </row>
    <row r="60" spans="1:51" s="4" customFormat="1" ht="15" hidden="1" customHeight="1" x14ac:dyDescent="0.2">
      <c r="A60" s="150"/>
      <c r="B60" s="459"/>
      <c r="C60" s="273"/>
      <c r="D60" s="273"/>
      <c r="E60" s="249"/>
      <c r="F60" s="552">
        <f t="shared" si="11"/>
        <v>0</v>
      </c>
      <c r="G60" s="249">
        <v>0</v>
      </c>
      <c r="H60" s="220">
        <f>SUM(N60:AV60)</f>
        <v>0</v>
      </c>
      <c r="I60" s="231"/>
      <c r="J60" s="435">
        <f t="shared" si="7"/>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20"/>
        <v>0</v>
      </c>
      <c r="AX60" s="244">
        <f t="shared" si="21"/>
        <v>0</v>
      </c>
      <c r="AY60" s="553">
        <f t="shared" si="22"/>
        <v>0</v>
      </c>
    </row>
    <row r="61" spans="1:51" s="4" customFormat="1" ht="15" hidden="1" customHeight="1" thickBot="1" x14ac:dyDescent="0.25">
      <c r="A61" s="170"/>
      <c r="B61" s="460"/>
      <c r="C61" s="274"/>
      <c r="D61" s="274"/>
      <c r="E61" s="277"/>
      <c r="F61" s="552">
        <f t="shared" si="11"/>
        <v>0</v>
      </c>
      <c r="G61" s="277">
        <v>0</v>
      </c>
      <c r="H61" s="226">
        <f>SUM(N61:AV61)</f>
        <v>0</v>
      </c>
      <c r="I61" s="227"/>
      <c r="J61" s="436">
        <f t="shared" si="7"/>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20"/>
        <v>0</v>
      </c>
      <c r="AX61" s="244">
        <f t="shared" si="21"/>
        <v>0</v>
      </c>
      <c r="AY61" s="553">
        <f t="shared" si="22"/>
        <v>0</v>
      </c>
    </row>
    <row r="62" spans="1:51" s="4" customFormat="1" ht="15" hidden="1" customHeight="1" x14ac:dyDescent="0.2">
      <c r="A62" s="558"/>
      <c r="B62" s="577"/>
      <c r="C62" s="578"/>
      <c r="D62" s="453"/>
      <c r="E62" s="431">
        <f t="shared" ref="E62:L62" si="40">SUM(E63:E64)</f>
        <v>0</v>
      </c>
      <c r="F62" s="574">
        <f t="shared" si="40"/>
        <v>0</v>
      </c>
      <c r="G62" s="431">
        <f t="shared" si="40"/>
        <v>0</v>
      </c>
      <c r="H62" s="431">
        <f t="shared" si="40"/>
        <v>0</v>
      </c>
      <c r="I62" s="550">
        <f t="shared" si="40"/>
        <v>0</v>
      </c>
      <c r="J62" s="549">
        <f t="shared" si="40"/>
        <v>0</v>
      </c>
      <c r="K62" s="550">
        <f t="shared" si="40"/>
        <v>0</v>
      </c>
      <c r="L62" s="551">
        <f t="shared" si="40"/>
        <v>0</v>
      </c>
      <c r="M62" s="551"/>
      <c r="N62" s="480">
        <f>SUM(N63:N64)</f>
        <v>0</v>
      </c>
      <c r="O62" s="480">
        <f>SUM(O63:O64)</f>
        <v>0</v>
      </c>
      <c r="P62" s="481">
        <f>SUM(P63:P64)</f>
        <v>0</v>
      </c>
      <c r="Q62" s="482">
        <f>SUM(Q63:Q64)</f>
        <v>0</v>
      </c>
      <c r="R62" s="482">
        <f t="shared" ref="R62:AV62" si="41">SUM(R63:R64)</f>
        <v>0</v>
      </c>
      <c r="S62" s="482">
        <f t="shared" si="41"/>
        <v>0</v>
      </c>
      <c r="T62" s="482">
        <f t="shared" si="41"/>
        <v>0</v>
      </c>
      <c r="U62" s="482">
        <f t="shared" si="41"/>
        <v>0</v>
      </c>
      <c r="V62" s="482">
        <f t="shared" si="41"/>
        <v>0</v>
      </c>
      <c r="W62" s="482">
        <f t="shared" si="41"/>
        <v>0</v>
      </c>
      <c r="X62" s="482">
        <f t="shared" si="41"/>
        <v>0</v>
      </c>
      <c r="Y62" s="482">
        <f t="shared" si="41"/>
        <v>0</v>
      </c>
      <c r="Z62" s="482">
        <f t="shared" si="41"/>
        <v>0</v>
      </c>
      <c r="AA62" s="482">
        <f t="shared" si="41"/>
        <v>0</v>
      </c>
      <c r="AB62" s="482">
        <f t="shared" si="41"/>
        <v>0</v>
      </c>
      <c r="AC62" s="482">
        <f t="shared" si="41"/>
        <v>0</v>
      </c>
      <c r="AD62" s="483">
        <f t="shared" si="41"/>
        <v>0</v>
      </c>
      <c r="AE62" s="575">
        <f t="shared" si="41"/>
        <v>0</v>
      </c>
      <c r="AF62" s="575">
        <f t="shared" si="41"/>
        <v>0</v>
      </c>
      <c r="AG62" s="575">
        <f t="shared" si="41"/>
        <v>0</v>
      </c>
      <c r="AH62" s="575">
        <f t="shared" si="41"/>
        <v>0</v>
      </c>
      <c r="AI62" s="575">
        <f t="shared" si="41"/>
        <v>0</v>
      </c>
      <c r="AJ62" s="482">
        <f t="shared" si="41"/>
        <v>0</v>
      </c>
      <c r="AK62" s="482">
        <f t="shared" si="41"/>
        <v>0</v>
      </c>
      <c r="AL62" s="482">
        <f t="shared" si="41"/>
        <v>0</v>
      </c>
      <c r="AM62" s="482">
        <f t="shared" si="41"/>
        <v>0</v>
      </c>
      <c r="AN62" s="482">
        <f t="shared" si="41"/>
        <v>0</v>
      </c>
      <c r="AO62" s="482">
        <f t="shared" si="41"/>
        <v>0</v>
      </c>
      <c r="AP62" s="483">
        <f t="shared" si="41"/>
        <v>0</v>
      </c>
      <c r="AQ62" s="575">
        <f t="shared" si="41"/>
        <v>0</v>
      </c>
      <c r="AR62" s="575">
        <f t="shared" si="41"/>
        <v>0</v>
      </c>
      <c r="AS62" s="575">
        <f t="shared" si="41"/>
        <v>0</v>
      </c>
      <c r="AT62" s="575">
        <f t="shared" si="41"/>
        <v>0</v>
      </c>
      <c r="AU62" s="575">
        <f t="shared" si="41"/>
        <v>0</v>
      </c>
      <c r="AV62" s="482">
        <f t="shared" si="41"/>
        <v>0</v>
      </c>
      <c r="AW62" s="248">
        <f t="shared" si="20"/>
        <v>0</v>
      </c>
      <c r="AX62" s="244">
        <f t="shared" si="21"/>
        <v>0</v>
      </c>
      <c r="AY62" s="553">
        <f t="shared" si="22"/>
        <v>0</v>
      </c>
    </row>
    <row r="63" spans="1:51" s="4" customFormat="1" ht="15" hidden="1" customHeight="1" x14ac:dyDescent="0.2">
      <c r="A63" s="174"/>
      <c r="B63" s="465"/>
      <c r="C63" s="275"/>
      <c r="D63" s="275"/>
      <c r="E63" s="249"/>
      <c r="F63" s="552">
        <f t="shared" si="11"/>
        <v>0</v>
      </c>
      <c r="G63" s="249">
        <v>0</v>
      </c>
      <c r="H63" s="220">
        <f>SUM(N63:AV63)</f>
        <v>0</v>
      </c>
      <c r="I63" s="233"/>
      <c r="J63" s="435">
        <f t="shared" si="7"/>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20"/>
        <v>0</v>
      </c>
      <c r="AX63" s="244">
        <f t="shared" si="21"/>
        <v>0</v>
      </c>
      <c r="AY63" s="553">
        <f t="shared" si="22"/>
        <v>0</v>
      </c>
    </row>
    <row r="64" spans="1:51" s="4" customFormat="1" ht="15" hidden="1" customHeight="1" thickBot="1" x14ac:dyDescent="0.25">
      <c r="A64" s="179"/>
      <c r="B64" s="460"/>
      <c r="C64" s="276"/>
      <c r="D64" s="276"/>
      <c r="E64" s="277"/>
      <c r="F64" s="560">
        <f t="shared" si="11"/>
        <v>0</v>
      </c>
      <c r="G64" s="277">
        <v>0</v>
      </c>
      <c r="H64" s="226">
        <f>SUM(N64:AV64)</f>
        <v>0</v>
      </c>
      <c r="I64" s="227"/>
      <c r="J64" s="436">
        <f t="shared" si="7"/>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20"/>
        <v>0</v>
      </c>
      <c r="AX64" s="244">
        <f t="shared" si="21"/>
        <v>0</v>
      </c>
      <c r="AY64" s="553">
        <f t="shared" si="2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20"/>
        <v>0</v>
      </c>
      <c r="AX65" s="244">
        <f t="shared" si="21"/>
        <v>0</v>
      </c>
      <c r="AY65" s="553">
        <f t="shared" si="22"/>
        <v>0</v>
      </c>
    </row>
    <row r="66" spans="1:51" s="565" customFormat="1" ht="22.5" customHeight="1" thickBot="1" x14ac:dyDescent="0.3">
      <c r="A66" s="561"/>
      <c r="B66" s="561"/>
      <c r="C66" s="454"/>
      <c r="D66" s="455"/>
      <c r="E66" s="485">
        <f t="shared" ref="E66:L66" si="42">SUM(E8,E26,E32,E35,E38,E41,E44,E47,E50,E53,E56,E59,E62)</f>
        <v>0</v>
      </c>
      <c r="F66" s="562">
        <f t="shared" si="42"/>
        <v>0</v>
      </c>
      <c r="G66" s="485">
        <f t="shared" si="42"/>
        <v>0</v>
      </c>
      <c r="H66" s="485">
        <f t="shared" si="42"/>
        <v>0</v>
      </c>
      <c r="I66" s="563">
        <f t="shared" si="42"/>
        <v>0</v>
      </c>
      <c r="J66" s="562">
        <f t="shared" si="42"/>
        <v>0</v>
      </c>
      <c r="K66" s="563">
        <f t="shared" si="42"/>
        <v>0</v>
      </c>
      <c r="L66" s="563">
        <f t="shared" si="42"/>
        <v>0</v>
      </c>
      <c r="M66" s="563"/>
      <c r="N66" s="485">
        <f t="shared" ref="N66:AV66" si="43">SUM(N8,N26,N32,N35,N38,N41,N44,N47,N50,N53,N56,N59,N62)</f>
        <v>0</v>
      </c>
      <c r="O66" s="485">
        <f>SUM(O8,O26,O32,O35,O38,O41,O44,O47,O50,O53,O56,O59,O62)</f>
        <v>0</v>
      </c>
      <c r="P66" s="485">
        <f t="shared" si="43"/>
        <v>0</v>
      </c>
      <c r="Q66" s="485">
        <f t="shared" si="43"/>
        <v>0</v>
      </c>
      <c r="R66" s="485">
        <f t="shared" si="43"/>
        <v>0</v>
      </c>
      <c r="S66" s="485">
        <f t="shared" si="43"/>
        <v>0</v>
      </c>
      <c r="T66" s="485">
        <f t="shared" si="43"/>
        <v>0</v>
      </c>
      <c r="U66" s="485">
        <f t="shared" si="43"/>
        <v>0</v>
      </c>
      <c r="V66" s="485">
        <f t="shared" si="43"/>
        <v>0</v>
      </c>
      <c r="W66" s="485">
        <f t="shared" si="43"/>
        <v>0</v>
      </c>
      <c r="X66" s="485">
        <f t="shared" si="43"/>
        <v>0</v>
      </c>
      <c r="Y66" s="485">
        <f t="shared" si="43"/>
        <v>0</v>
      </c>
      <c r="Z66" s="485">
        <f t="shared" si="43"/>
        <v>0</v>
      </c>
      <c r="AA66" s="485">
        <f t="shared" si="43"/>
        <v>0</v>
      </c>
      <c r="AB66" s="485">
        <f t="shared" si="43"/>
        <v>0</v>
      </c>
      <c r="AC66" s="485">
        <f t="shared" si="43"/>
        <v>0</v>
      </c>
      <c r="AD66" s="486">
        <f t="shared" si="43"/>
        <v>0</v>
      </c>
      <c r="AE66" s="485">
        <f t="shared" si="43"/>
        <v>0</v>
      </c>
      <c r="AF66" s="485">
        <f t="shared" si="43"/>
        <v>0</v>
      </c>
      <c r="AG66" s="485">
        <f t="shared" si="43"/>
        <v>0</v>
      </c>
      <c r="AH66" s="485">
        <f t="shared" si="43"/>
        <v>0</v>
      </c>
      <c r="AI66" s="485">
        <f t="shared" si="43"/>
        <v>0</v>
      </c>
      <c r="AJ66" s="485">
        <f t="shared" si="43"/>
        <v>0</v>
      </c>
      <c r="AK66" s="485">
        <f t="shared" si="43"/>
        <v>0</v>
      </c>
      <c r="AL66" s="485">
        <f t="shared" si="43"/>
        <v>0</v>
      </c>
      <c r="AM66" s="485">
        <f t="shared" si="43"/>
        <v>0</v>
      </c>
      <c r="AN66" s="485">
        <f t="shared" si="43"/>
        <v>0</v>
      </c>
      <c r="AO66" s="485">
        <f t="shared" si="43"/>
        <v>0</v>
      </c>
      <c r="AP66" s="486">
        <f t="shared" si="43"/>
        <v>0</v>
      </c>
      <c r="AQ66" s="485">
        <f t="shared" si="43"/>
        <v>0</v>
      </c>
      <c r="AR66" s="485">
        <f t="shared" si="43"/>
        <v>0</v>
      </c>
      <c r="AS66" s="485">
        <f t="shared" si="43"/>
        <v>0</v>
      </c>
      <c r="AT66" s="485">
        <f t="shared" si="43"/>
        <v>0</v>
      </c>
      <c r="AU66" s="485">
        <f t="shared" si="43"/>
        <v>0</v>
      </c>
      <c r="AV66" s="485">
        <f t="shared" si="43"/>
        <v>0</v>
      </c>
      <c r="AW66" s="485">
        <f t="shared" si="20"/>
        <v>0</v>
      </c>
      <c r="AX66" s="485">
        <f t="shared" si="21"/>
        <v>0</v>
      </c>
      <c r="AY66" s="564">
        <f t="shared" si="22"/>
        <v>0</v>
      </c>
    </row>
    <row r="67" spans="1:51" hidden="1" x14ac:dyDescent="0.25">
      <c r="A67" s="447"/>
      <c r="B67" s="447"/>
      <c r="C67" s="447"/>
      <c r="D67" s="447"/>
      <c r="E67" s="853"/>
      <c r="F67" s="853"/>
      <c r="G67" s="853"/>
      <c r="H67" s="853"/>
      <c r="I67" s="854"/>
      <c r="J67" s="855"/>
      <c r="K67" s="855"/>
      <c r="L67" s="855"/>
      <c r="M67" s="856"/>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44">+N66*0.2</f>
        <v>0</v>
      </c>
      <c r="O70" s="490">
        <f>+O66*0.2</f>
        <v>0</v>
      </c>
      <c r="P70" s="490">
        <f t="shared" si="44"/>
        <v>0</v>
      </c>
      <c r="Q70" s="490">
        <f t="shared" si="44"/>
        <v>0</v>
      </c>
      <c r="R70" s="490">
        <f t="shared" si="44"/>
        <v>0</v>
      </c>
      <c r="S70" s="490">
        <f t="shared" si="44"/>
        <v>0</v>
      </c>
      <c r="T70" s="490">
        <f t="shared" si="44"/>
        <v>0</v>
      </c>
      <c r="U70" s="490">
        <f t="shared" si="44"/>
        <v>0</v>
      </c>
      <c r="V70" s="490">
        <f t="shared" si="44"/>
        <v>0</v>
      </c>
      <c r="W70" s="490">
        <f t="shared" si="44"/>
        <v>0</v>
      </c>
      <c r="X70" s="490">
        <f t="shared" ref="X70:AV70" si="45">+X66*0.2</f>
        <v>0</v>
      </c>
      <c r="Y70" s="490">
        <f t="shared" si="45"/>
        <v>0</v>
      </c>
      <c r="Z70" s="490">
        <f t="shared" si="45"/>
        <v>0</v>
      </c>
      <c r="AA70" s="490">
        <f t="shared" si="45"/>
        <v>0</v>
      </c>
      <c r="AB70" s="490">
        <f t="shared" si="45"/>
        <v>0</v>
      </c>
      <c r="AC70" s="490">
        <f t="shared" si="45"/>
        <v>0</v>
      </c>
      <c r="AD70" s="490">
        <f t="shared" si="45"/>
        <v>0</v>
      </c>
      <c r="AE70" s="490">
        <f t="shared" si="45"/>
        <v>0</v>
      </c>
      <c r="AF70" s="490">
        <f t="shared" si="45"/>
        <v>0</v>
      </c>
      <c r="AG70" s="490">
        <f t="shared" si="45"/>
        <v>0</v>
      </c>
      <c r="AH70" s="490">
        <f t="shared" si="45"/>
        <v>0</v>
      </c>
      <c r="AI70" s="490">
        <f t="shared" si="45"/>
        <v>0</v>
      </c>
      <c r="AJ70" s="490">
        <f t="shared" si="45"/>
        <v>0</v>
      </c>
      <c r="AK70" s="490">
        <f t="shared" si="45"/>
        <v>0</v>
      </c>
      <c r="AL70" s="490">
        <f t="shared" si="45"/>
        <v>0</v>
      </c>
      <c r="AM70" s="490">
        <f t="shared" si="45"/>
        <v>0</v>
      </c>
      <c r="AN70" s="490">
        <f t="shared" si="45"/>
        <v>0</v>
      </c>
      <c r="AO70" s="490">
        <f t="shared" si="45"/>
        <v>0</v>
      </c>
      <c r="AP70" s="490">
        <f t="shared" si="45"/>
        <v>0</v>
      </c>
      <c r="AQ70" s="490">
        <f t="shared" si="45"/>
        <v>0</v>
      </c>
      <c r="AR70" s="490">
        <f t="shared" si="45"/>
        <v>0</v>
      </c>
      <c r="AS70" s="490">
        <f t="shared" si="45"/>
        <v>0</v>
      </c>
      <c r="AT70" s="490">
        <f t="shared" si="45"/>
        <v>0</v>
      </c>
      <c r="AU70" s="490">
        <f t="shared" si="45"/>
        <v>0</v>
      </c>
      <c r="AV70" s="490">
        <f t="shared" si="45"/>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46">SUM(P66:P70)</f>
        <v>0</v>
      </c>
      <c r="Q71" s="490">
        <f t="shared" si="46"/>
        <v>0</v>
      </c>
      <c r="R71" s="490">
        <f t="shared" si="46"/>
        <v>0</v>
      </c>
      <c r="S71" s="490">
        <f t="shared" si="46"/>
        <v>0</v>
      </c>
      <c r="T71" s="490">
        <f t="shared" si="46"/>
        <v>0</v>
      </c>
      <c r="U71" s="490">
        <f t="shared" si="46"/>
        <v>0</v>
      </c>
      <c r="V71" s="490">
        <f t="shared" si="46"/>
        <v>0</v>
      </c>
      <c r="W71" s="490">
        <f t="shared" si="46"/>
        <v>0</v>
      </c>
      <c r="X71" s="490">
        <f t="shared" ref="X71:AV71" si="47">SUM(X66:X70)</f>
        <v>0</v>
      </c>
      <c r="Y71" s="490">
        <f t="shared" si="47"/>
        <v>0</v>
      </c>
      <c r="Z71" s="490">
        <f t="shared" si="47"/>
        <v>0</v>
      </c>
      <c r="AA71" s="490">
        <f t="shared" si="47"/>
        <v>0</v>
      </c>
      <c r="AB71" s="490">
        <f t="shared" si="47"/>
        <v>0</v>
      </c>
      <c r="AC71" s="490">
        <f t="shared" si="47"/>
        <v>0</v>
      </c>
      <c r="AD71" s="490">
        <f t="shared" si="47"/>
        <v>0</v>
      </c>
      <c r="AE71" s="490">
        <f t="shared" si="47"/>
        <v>0</v>
      </c>
      <c r="AF71" s="490">
        <f t="shared" si="47"/>
        <v>0</v>
      </c>
      <c r="AG71" s="490">
        <f t="shared" si="47"/>
        <v>0</v>
      </c>
      <c r="AH71" s="490">
        <f t="shared" si="47"/>
        <v>0</v>
      </c>
      <c r="AI71" s="490">
        <f t="shared" si="47"/>
        <v>0</v>
      </c>
      <c r="AJ71" s="490">
        <f t="shared" si="47"/>
        <v>0</v>
      </c>
      <c r="AK71" s="490">
        <f t="shared" si="47"/>
        <v>0</v>
      </c>
      <c r="AL71" s="490">
        <f t="shared" si="47"/>
        <v>0</v>
      </c>
      <c r="AM71" s="490">
        <f t="shared" si="47"/>
        <v>0</v>
      </c>
      <c r="AN71" s="490">
        <f t="shared" si="47"/>
        <v>0</v>
      </c>
      <c r="AO71" s="490">
        <f t="shared" si="47"/>
        <v>0</v>
      </c>
      <c r="AP71" s="490">
        <f t="shared" si="47"/>
        <v>0</v>
      </c>
      <c r="AQ71" s="490">
        <f t="shared" si="47"/>
        <v>0</v>
      </c>
      <c r="AR71" s="490">
        <f t="shared" si="47"/>
        <v>0</v>
      </c>
      <c r="AS71" s="490">
        <f t="shared" si="47"/>
        <v>0</v>
      </c>
      <c r="AT71" s="490">
        <f t="shared" si="47"/>
        <v>0</v>
      </c>
      <c r="AU71" s="490">
        <f t="shared" si="47"/>
        <v>0</v>
      </c>
      <c r="AV71" s="490">
        <f t="shared" si="47"/>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Trent Falls to Spurn Point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75" t="str">
        <f>IF(F79&gt;D79,"Budget Revisions add cost.",":)")</f>
        <v>:)</v>
      </c>
      <c r="H3" s="875"/>
      <c r="I3" s="875"/>
      <c r="J3" s="875"/>
      <c r="K3" s="875"/>
      <c r="L3" s="876"/>
      <c r="M3" s="223"/>
      <c r="N3" s="883"/>
      <c r="O3" s="884"/>
      <c r="P3" s="884"/>
      <c r="Q3" s="884"/>
      <c r="R3" s="884"/>
      <c r="S3" s="884"/>
      <c r="T3" s="884"/>
      <c r="U3" s="884"/>
      <c r="V3" s="884"/>
      <c r="W3" s="884"/>
      <c r="X3" s="884"/>
      <c r="Y3" s="884"/>
      <c r="Z3" s="884"/>
      <c r="AA3" s="884"/>
      <c r="AB3" s="884"/>
    </row>
    <row r="4" spans="1:32" x14ac:dyDescent="0.25">
      <c r="A4" s="8"/>
      <c r="B4" s="9"/>
      <c r="C4" s="9"/>
      <c r="D4" s="147"/>
      <c r="E4" s="212"/>
      <c r="F4" s="212"/>
      <c r="G4" s="875" t="str">
        <f>IF(AE79&lt;0,"Actual plus expected cost is more than forecast",":)")</f>
        <v>:)</v>
      </c>
      <c r="H4" s="875"/>
      <c r="I4" s="875"/>
      <c r="J4" s="875"/>
      <c r="K4" s="875"/>
      <c r="L4" s="876"/>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5" t="s">
        <v>9</v>
      </c>
      <c r="O5" s="886"/>
      <c r="P5" s="886"/>
      <c r="Q5" s="886"/>
      <c r="R5" s="886"/>
      <c r="S5" s="886"/>
      <c r="T5" s="886"/>
      <c r="U5" s="886"/>
      <c r="V5" s="886"/>
      <c r="W5" s="886"/>
      <c r="X5" s="886"/>
      <c r="Y5" s="886"/>
      <c r="Z5" s="886"/>
      <c r="AA5" s="886"/>
      <c r="AB5" s="886"/>
    </row>
    <row r="6" spans="1:32" x14ac:dyDescent="0.25">
      <c r="A6" s="8"/>
      <c r="B6" s="8"/>
      <c r="C6" s="8"/>
      <c r="D6" s="877" t="s">
        <v>21</v>
      </c>
      <c r="E6" s="878"/>
      <c r="F6" s="878"/>
      <c r="G6" s="879"/>
      <c r="H6" s="880" t="s">
        <v>22</v>
      </c>
      <c r="I6" s="881"/>
      <c r="J6" s="881"/>
      <c r="K6" s="881"/>
      <c r="L6" s="882"/>
      <c r="M6" s="223"/>
      <c r="N6" s="887" t="s">
        <v>56</v>
      </c>
      <c r="O6" s="888"/>
      <c r="P6" s="888"/>
      <c r="Q6" s="888"/>
      <c r="R6" s="888"/>
      <c r="S6" s="888"/>
      <c r="T6" s="888"/>
      <c r="U6" s="888"/>
      <c r="V6" s="888"/>
      <c r="W6" s="887" t="s">
        <v>57</v>
      </c>
      <c r="X6" s="888"/>
      <c r="Y6" s="888"/>
      <c r="Z6" s="888"/>
      <c r="AA6" s="887">
        <v>2018</v>
      </c>
      <c r="AB6" s="888"/>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71"/>
      <c r="E80" s="871"/>
      <c r="F80" s="871"/>
      <c r="G80" s="871"/>
      <c r="H80" s="872"/>
      <c r="I80" s="873"/>
      <c r="J80" s="873"/>
      <c r="K80" s="873"/>
      <c r="L80" s="874"/>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Trent Falls to Spurn Point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5108</v>
      </c>
      <c r="I7" s="320" t="s">
        <v>5109</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5106</v>
      </c>
      <c r="V9" s="768"/>
      <c r="W9" s="769"/>
      <c r="X9" s="642"/>
    </row>
    <row r="10" spans="1:25" s="636" customFormat="1" x14ac:dyDescent="0.25">
      <c r="B10" s="637" t="s">
        <v>5098</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5099</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5100</v>
      </c>
      <c r="C14" s="801"/>
      <c r="D14" s="643">
        <v>0</v>
      </c>
      <c r="E14" s="650">
        <f>SUM(E11:E13)</f>
        <v>0</v>
      </c>
      <c r="F14" s="649">
        <f>+F11</f>
        <v>0</v>
      </c>
      <c r="G14" s="646"/>
      <c r="H14" s="650"/>
      <c r="I14" s="649"/>
      <c r="J14" s="649"/>
      <c r="K14" s="649"/>
      <c r="L14" s="649"/>
      <c r="M14" s="640"/>
      <c r="N14" s="639">
        <f>SUM(N11:N13)</f>
        <v>0</v>
      </c>
      <c r="O14" s="889" t="s">
        <v>5059</v>
      </c>
      <c r="P14" s="889"/>
      <c r="Q14" s="890"/>
      <c r="R14" s="647">
        <v>0</v>
      </c>
      <c r="S14" s="640">
        <f>+(S11*R14)+(S12*R14)+(S13*R14)</f>
        <v>0</v>
      </c>
      <c r="T14" s="641">
        <f>-(+S14*D14)*(5/6)</f>
        <v>0</v>
      </c>
      <c r="U14" s="648">
        <v>0.1</v>
      </c>
      <c r="V14" s="634">
        <f>$G14*U11*U14</f>
        <v>0</v>
      </c>
      <c r="W14" s="635">
        <f>$D14*$N14*U11*U14*5/6</f>
        <v>0</v>
      </c>
      <c r="X14" s="642"/>
    </row>
    <row r="15" spans="1:25" s="636" customFormat="1" x14ac:dyDescent="0.25">
      <c r="B15" s="636" t="s">
        <v>5101</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5102</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5099</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5100</v>
      </c>
      <c r="C21" s="801"/>
      <c r="D21" s="643">
        <v>0</v>
      </c>
      <c r="E21" s="650">
        <f>SUM(E18:E20)</f>
        <v>0</v>
      </c>
      <c r="F21" s="649">
        <f>+F18</f>
        <v>0</v>
      </c>
      <c r="G21" s="646"/>
      <c r="H21" s="650"/>
      <c r="I21" s="649"/>
      <c r="J21" s="649"/>
      <c r="K21" s="649"/>
      <c r="L21" s="649"/>
      <c r="M21" s="640"/>
      <c r="N21" s="639">
        <f>SUM(N18:N20)</f>
        <v>0</v>
      </c>
      <c r="O21" s="889" t="s">
        <v>5059</v>
      </c>
      <c r="P21" s="889"/>
      <c r="Q21" s="890"/>
      <c r="R21" s="647">
        <v>0</v>
      </c>
      <c r="S21" s="640">
        <f>+(S18*R21)+(S19*R21)+(S20*R21)</f>
        <v>0</v>
      </c>
      <c r="T21" s="641">
        <f>-(+S21*D21)*(5/6)</f>
        <v>0</v>
      </c>
      <c r="U21" s="648"/>
      <c r="V21" s="634"/>
      <c r="W21" s="635"/>
      <c r="X21" s="642"/>
    </row>
    <row r="22" spans="2:24" s="636" customFormat="1" x14ac:dyDescent="0.25">
      <c r="B22" s="636" t="s">
        <v>5103</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5104</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5099</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5100</v>
      </c>
      <c r="C28" s="801"/>
      <c r="D28" s="643">
        <v>0</v>
      </c>
      <c r="E28" s="650">
        <f>SUM(E25:E27)</f>
        <v>0</v>
      </c>
      <c r="F28" s="649">
        <f>+F25</f>
        <v>0</v>
      </c>
      <c r="G28" s="646"/>
      <c r="H28" s="650"/>
      <c r="I28" s="649"/>
      <c r="J28" s="649"/>
      <c r="K28" s="649"/>
      <c r="L28" s="649"/>
      <c r="M28" s="640"/>
      <c r="N28" s="639">
        <f>SUM(N25:N27)</f>
        <v>0</v>
      </c>
      <c r="O28" s="889" t="s">
        <v>5059</v>
      </c>
      <c r="P28" s="889"/>
      <c r="Q28" s="890"/>
      <c r="R28" s="647">
        <v>0</v>
      </c>
      <c r="S28" s="640">
        <f>+(S25*R28)+(S27*R28)</f>
        <v>0</v>
      </c>
      <c r="T28" s="641">
        <f>-(+S28*D28)*(5/6)</f>
        <v>0</v>
      </c>
      <c r="U28" s="657"/>
      <c r="V28" s="658"/>
      <c r="W28" s="659"/>
      <c r="X28" s="642"/>
    </row>
    <row r="29" spans="2:24" s="636" customFormat="1" x14ac:dyDescent="0.25">
      <c r="B29" s="636" t="s">
        <v>5105</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5099</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5100</v>
      </c>
      <c r="C35" s="801"/>
      <c r="D35" s="643">
        <v>0</v>
      </c>
      <c r="E35" s="650">
        <f>SUM(E32:E34)</f>
        <v>0</v>
      </c>
      <c r="F35" s="649">
        <f>F32</f>
        <v>0</v>
      </c>
      <c r="G35" s="646"/>
      <c r="H35" s="650"/>
      <c r="I35" s="649"/>
      <c r="J35" s="649"/>
      <c r="K35" s="649"/>
      <c r="L35" s="649"/>
      <c r="M35" s="640">
        <v>0</v>
      </c>
      <c r="N35" s="639">
        <f>SUM(N32:N34)</f>
        <v>0</v>
      </c>
      <c r="O35" s="889" t="s">
        <v>5059</v>
      </c>
      <c r="P35" s="889"/>
      <c r="Q35" s="890"/>
      <c r="R35" s="647">
        <v>0</v>
      </c>
      <c r="S35" s="640">
        <f>+(S32*R35)+(S34*R35)</f>
        <v>0</v>
      </c>
      <c r="T35" s="641">
        <f>-(+S35*D35)*(5/6)</f>
        <v>0</v>
      </c>
      <c r="U35" s="648">
        <v>0.1</v>
      </c>
      <c r="V35" s="634">
        <f>$G35*U32*U35</f>
        <v>0</v>
      </c>
      <c r="W35" s="635">
        <f>$D35*$N35*U32*U35*5/6</f>
        <v>0</v>
      </c>
      <c r="X35" s="642"/>
    </row>
    <row r="36" spans="1:29" s="636" customFormat="1" x14ac:dyDescent="0.25">
      <c r="B36" s="636" t="s">
        <v>5107</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5111</v>
      </c>
      <c r="J40" s="774"/>
      <c r="K40" s="774"/>
      <c r="L40" s="774"/>
      <c r="M40" s="781" t="e">
        <f>+M39/G39</f>
        <v>#DIV/0!</v>
      </c>
      <c r="N40" s="774"/>
      <c r="O40" s="773"/>
      <c r="P40" s="773"/>
      <c r="Q40" s="773"/>
      <c r="R40" s="783" t="s">
        <v>5110</v>
      </c>
      <c r="S40" s="774"/>
      <c r="T40" s="781" t="e">
        <f>+T39/Q39</f>
        <v>#DIV/0!</v>
      </c>
      <c r="U40" s="776"/>
      <c r="V40" s="777"/>
      <c r="W40" s="778"/>
      <c r="X40" s="772"/>
    </row>
    <row r="41" spans="1:29" s="637" customFormat="1" x14ac:dyDescent="0.25">
      <c r="A41" s="772"/>
      <c r="B41" s="772"/>
      <c r="C41" s="772"/>
      <c r="D41" s="773"/>
      <c r="E41" s="774"/>
      <c r="F41" s="774"/>
      <c r="G41" s="775"/>
      <c r="H41" s="774"/>
      <c r="I41" s="774" t="s">
        <v>5115</v>
      </c>
      <c r="J41" s="774"/>
      <c r="K41" s="774"/>
      <c r="L41" s="774"/>
      <c r="M41" s="781" t="e">
        <f>+S39/G39</f>
        <v>#DIV/0!</v>
      </c>
      <c r="N41" s="774"/>
      <c r="O41" s="773"/>
      <c r="P41" s="773"/>
      <c r="Q41" s="773"/>
      <c r="R41" s="783" t="s">
        <v>5112</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5116</v>
      </c>
      <c r="Q51" s="787"/>
      <c r="R51" s="788"/>
      <c r="S51" s="672"/>
      <c r="T51" s="672"/>
      <c r="U51" s="672"/>
      <c r="V51" s="672"/>
      <c r="W51" s="672"/>
      <c r="X51" s="671"/>
      <c r="Y51" s="671"/>
    </row>
    <row r="52" spans="2:29" x14ac:dyDescent="0.25">
      <c r="P52" s="789" t="s">
        <v>5117</v>
      </c>
      <c r="Q52" s="671"/>
      <c r="R52" s="790">
        <f>+T45</f>
        <v>0</v>
      </c>
    </row>
    <row r="53" spans="2:29" x14ac:dyDescent="0.25">
      <c r="P53" s="789" t="s">
        <v>5118</v>
      </c>
      <c r="Q53" s="671"/>
      <c r="R53" s="790">
        <f>-T49</f>
        <v>0</v>
      </c>
    </row>
    <row r="54" spans="2:29" x14ac:dyDescent="0.25">
      <c r="P54" s="791" t="s">
        <v>5119</v>
      </c>
      <c r="Q54" s="671"/>
      <c r="R54" s="790">
        <f>-((R52+R53)/6)</f>
        <v>0</v>
      </c>
    </row>
    <row r="55" spans="2:29" x14ac:dyDescent="0.25">
      <c r="P55" s="791" t="s">
        <v>5120</v>
      </c>
      <c r="Q55" s="671"/>
      <c r="R55" s="790">
        <f>+R52+R53+R54</f>
        <v>0</v>
      </c>
    </row>
    <row r="56" spans="2:29" x14ac:dyDescent="0.25">
      <c r="P56" s="791" t="s">
        <v>5121</v>
      </c>
      <c r="Q56" s="671"/>
      <c r="R56" s="803">
        <v>0.1</v>
      </c>
    </row>
    <row r="57" spans="2:29" ht="15.75" thickBot="1" x14ac:dyDescent="0.3">
      <c r="P57" s="792" t="s">
        <v>5122</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9" t="str">
        <f>'Cover Sheet'!C3</f>
        <v>Trent Falls to Spurn Point</v>
      </c>
      <c r="E1" s="910"/>
      <c r="F1" s="88"/>
      <c r="G1" s="52"/>
      <c r="H1" s="39"/>
    </row>
    <row r="2" spans="1:28" x14ac:dyDescent="0.25">
      <c r="A2" s="47"/>
      <c r="B2" s="47"/>
      <c r="C2" s="47"/>
      <c r="D2" s="47"/>
      <c r="E2" s="47"/>
      <c r="F2" s="89"/>
      <c r="G2" s="52"/>
      <c r="H2" s="39"/>
    </row>
    <row r="3" spans="1:28" x14ac:dyDescent="0.25">
      <c r="A3" s="47"/>
      <c r="B3" s="47"/>
      <c r="C3" s="48" t="s">
        <v>10</v>
      </c>
      <c r="D3" s="911" t="str">
        <f>'Cover Sheet'!C5</f>
        <v>Analysis code</v>
      </c>
      <c r="E3" s="912"/>
      <c r="F3" s="88"/>
      <c r="G3" s="918"/>
      <c r="H3" s="918"/>
      <c r="I3" s="913"/>
      <c r="J3" s="913"/>
      <c r="K3" s="913"/>
      <c r="L3" s="913"/>
      <c r="M3" s="913"/>
      <c r="N3" s="913"/>
    </row>
    <row r="4" spans="1:28" x14ac:dyDescent="0.25">
      <c r="A4" s="47"/>
      <c r="B4" s="47"/>
      <c r="C4" s="48"/>
      <c r="D4" s="51"/>
      <c r="E4" s="51"/>
      <c r="F4" s="88"/>
      <c r="G4" s="52"/>
      <c r="H4" s="49"/>
      <c r="I4" s="53"/>
      <c r="J4" s="94"/>
      <c r="K4" s="43"/>
      <c r="L4" s="41"/>
      <c r="M4" s="53"/>
      <c r="N4" s="98"/>
    </row>
    <row r="5" spans="1:28" x14ac:dyDescent="0.25">
      <c r="A5" s="47"/>
      <c r="B5" s="47"/>
      <c r="C5" s="48"/>
      <c r="D5" s="914" t="str">
        <f>SUMMARY!O11</f>
        <v>Merchandise</v>
      </c>
      <c r="E5" s="915"/>
      <c r="F5" s="919" t="s">
        <v>27</v>
      </c>
      <c r="G5" s="920"/>
      <c r="H5" s="920"/>
      <c r="I5" s="920"/>
      <c r="J5" s="920"/>
      <c r="K5" s="920"/>
      <c r="L5" s="921"/>
      <c r="M5" s="42"/>
      <c r="N5" s="922" t="s">
        <v>28</v>
      </c>
      <c r="O5" s="923"/>
      <c r="P5" s="923"/>
      <c r="Q5" s="923"/>
      <c r="R5" s="923"/>
      <c r="S5" s="923"/>
      <c r="T5" s="924"/>
      <c r="U5" s="79"/>
      <c r="V5" s="893" t="s">
        <v>29</v>
      </c>
      <c r="W5" s="894"/>
      <c r="X5" s="894"/>
      <c r="Y5" s="894"/>
      <c r="Z5" s="894"/>
      <c r="AA5" s="894"/>
      <c r="AB5" s="895"/>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916" t="s">
        <v>8</v>
      </c>
      <c r="D7" s="916"/>
      <c r="E7" s="916"/>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7"/>
      <c r="D8" s="917"/>
      <c r="E8" s="917"/>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7"/>
      <c r="D9" s="907"/>
      <c r="E9" s="90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7"/>
      <c r="D10" s="907"/>
      <c r="E10" s="90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7"/>
      <c r="D11" s="907"/>
      <c r="E11" s="90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7"/>
      <c r="D12" s="907"/>
      <c r="E12" s="90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7"/>
      <c r="D13" s="907"/>
      <c r="E13" s="90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7"/>
      <c r="D14" s="907"/>
      <c r="E14" s="90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7"/>
      <c r="D15" s="907"/>
      <c r="E15" s="90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7"/>
      <c r="D16" s="907"/>
      <c r="E16" s="90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7"/>
      <c r="D17" s="907"/>
      <c r="E17" s="90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7"/>
      <c r="D18" s="907"/>
      <c r="E18" s="90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7"/>
      <c r="D19" s="907"/>
      <c r="E19" s="90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7"/>
      <c r="D20" s="907"/>
      <c r="E20" s="90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7"/>
      <c r="D21" s="907"/>
      <c r="E21" s="90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7"/>
      <c r="D22" s="907"/>
      <c r="E22" s="90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7"/>
      <c r="D23" s="907"/>
      <c r="E23" s="90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7"/>
      <c r="D24" s="907"/>
      <c r="E24" s="90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7"/>
      <c r="D25" s="907"/>
      <c r="E25" s="90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7"/>
      <c r="D26" s="907"/>
      <c r="E26" s="90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7"/>
      <c r="D27" s="907"/>
      <c r="E27" s="90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7"/>
      <c r="D28" s="907"/>
      <c r="E28" s="90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7"/>
      <c r="D29" s="907"/>
      <c r="E29" s="90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7"/>
      <c r="D30" s="907"/>
      <c r="E30" s="90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7"/>
      <c r="D31" s="907"/>
      <c r="E31" s="90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7"/>
      <c r="D32" s="907"/>
      <c r="E32" s="90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8"/>
      <c r="D33" s="908"/>
      <c r="E33" s="908"/>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1" t="s">
        <v>26</v>
      </c>
      <c r="G34" s="89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6" t="s">
        <v>32</v>
      </c>
      <c r="I38" s="896"/>
      <c r="J38" s="896"/>
      <c r="K38" s="897"/>
      <c r="L38" s="903">
        <f>SUM(L34-H34)</f>
        <v>0</v>
      </c>
      <c r="M38" s="904"/>
      <c r="P38" s="896" t="s">
        <v>33</v>
      </c>
      <c r="Q38" s="896"/>
      <c r="R38" s="896"/>
      <c r="S38" s="897"/>
      <c r="T38" s="905">
        <f>T34-P34</f>
        <v>0</v>
      </c>
      <c r="U38" s="906"/>
      <c r="X38" s="896" t="s">
        <v>34</v>
      </c>
      <c r="Y38" s="896"/>
      <c r="Z38" s="896"/>
      <c r="AA38" s="898"/>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9" t="str">
        <f>'Cover Sheet'!C3</f>
        <v>Trent Falls to Spurn Point</v>
      </c>
      <c r="E1" s="910"/>
      <c r="F1" s="88"/>
      <c r="G1" s="52"/>
      <c r="H1" s="39"/>
    </row>
    <row r="2" spans="1:28" x14ac:dyDescent="0.25">
      <c r="A2" s="47"/>
      <c r="B2" s="47"/>
      <c r="C2" s="47"/>
      <c r="D2" s="47"/>
      <c r="E2" s="47"/>
      <c r="F2" s="89"/>
      <c r="G2" s="52"/>
      <c r="H2" s="39"/>
    </row>
    <row r="3" spans="1:28" x14ac:dyDescent="0.25">
      <c r="A3" s="47"/>
      <c r="B3" s="47"/>
      <c r="C3" s="48" t="s">
        <v>10</v>
      </c>
      <c r="D3" s="911" t="str">
        <f>'Cover Sheet'!C5</f>
        <v>Analysis code</v>
      </c>
      <c r="E3" s="912"/>
      <c r="F3" s="88"/>
      <c r="G3" s="918"/>
      <c r="H3" s="918"/>
      <c r="I3" s="913"/>
      <c r="J3" s="913"/>
      <c r="K3" s="913"/>
      <c r="L3" s="913"/>
      <c r="M3" s="913"/>
      <c r="N3" s="913"/>
    </row>
    <row r="4" spans="1:28" x14ac:dyDescent="0.25">
      <c r="A4" s="47"/>
      <c r="B4" s="47"/>
      <c r="C4" s="48"/>
      <c r="D4" s="51"/>
      <c r="E4" s="51"/>
      <c r="F4" s="88"/>
      <c r="G4" s="52"/>
      <c r="H4" s="49"/>
      <c r="I4" s="53"/>
      <c r="J4" s="94"/>
      <c r="K4" s="43"/>
      <c r="L4" s="41"/>
      <c r="M4" s="53"/>
      <c r="N4" s="98"/>
    </row>
    <row r="5" spans="1:28" x14ac:dyDescent="0.25">
      <c r="A5" s="47"/>
      <c r="B5" s="47"/>
      <c r="C5" s="48"/>
      <c r="D5" s="914" t="str">
        <f>SUMMARY!O12</f>
        <v>Miscellaneous</v>
      </c>
      <c r="E5" s="915"/>
      <c r="F5" s="919" t="s">
        <v>27</v>
      </c>
      <c r="G5" s="920"/>
      <c r="H5" s="920"/>
      <c r="I5" s="920"/>
      <c r="J5" s="920"/>
      <c r="K5" s="920"/>
      <c r="L5" s="921"/>
      <c r="M5" s="42"/>
      <c r="N5" s="922" t="s">
        <v>28</v>
      </c>
      <c r="O5" s="923"/>
      <c r="P5" s="923"/>
      <c r="Q5" s="923"/>
      <c r="R5" s="923"/>
      <c r="S5" s="923"/>
      <c r="T5" s="924"/>
      <c r="U5" s="79"/>
      <c r="V5" s="893" t="s">
        <v>29</v>
      </c>
      <c r="W5" s="894"/>
      <c r="X5" s="894"/>
      <c r="Y5" s="894"/>
      <c r="Z5" s="894"/>
      <c r="AA5" s="894"/>
      <c r="AB5" s="895"/>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916" t="s">
        <v>8</v>
      </c>
      <c r="D7" s="916"/>
      <c r="E7" s="916"/>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7"/>
      <c r="D8" s="917"/>
      <c r="E8" s="917"/>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7"/>
      <c r="D9" s="907"/>
      <c r="E9" s="90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7"/>
      <c r="D10" s="907"/>
      <c r="E10" s="90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7"/>
      <c r="D11" s="907"/>
      <c r="E11" s="90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7"/>
      <c r="D12" s="907"/>
      <c r="E12" s="90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7"/>
      <c r="D13" s="907"/>
      <c r="E13" s="90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7"/>
      <c r="D14" s="907"/>
      <c r="E14" s="90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7"/>
      <c r="D15" s="907"/>
      <c r="E15" s="90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7"/>
      <c r="D16" s="907"/>
      <c r="E16" s="90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7"/>
      <c r="D17" s="907"/>
      <c r="E17" s="90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7"/>
      <c r="D18" s="907"/>
      <c r="E18" s="90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7"/>
      <c r="D19" s="907"/>
      <c r="E19" s="90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7"/>
      <c r="D20" s="907"/>
      <c r="E20" s="90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7"/>
      <c r="D21" s="907"/>
      <c r="E21" s="90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7"/>
      <c r="D22" s="907"/>
      <c r="E22" s="90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7"/>
      <c r="D23" s="907"/>
      <c r="E23" s="90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7"/>
      <c r="D24" s="907"/>
      <c r="E24" s="90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7"/>
      <c r="D25" s="907"/>
      <c r="E25" s="90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7"/>
      <c r="D26" s="907"/>
      <c r="E26" s="90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7"/>
      <c r="D27" s="907"/>
      <c r="E27" s="90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7"/>
      <c r="D28" s="907"/>
      <c r="E28" s="90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7"/>
      <c r="D29" s="907"/>
      <c r="E29" s="90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7"/>
      <c r="D30" s="907"/>
      <c r="E30" s="90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7"/>
      <c r="D31" s="907"/>
      <c r="E31" s="90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7"/>
      <c r="D32" s="907"/>
      <c r="E32" s="90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8"/>
      <c r="D33" s="908"/>
      <c r="E33" s="908"/>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1" t="s">
        <v>26</v>
      </c>
      <c r="G34" s="89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6" t="s">
        <v>32</v>
      </c>
      <c r="I38" s="896"/>
      <c r="J38" s="896"/>
      <c r="K38" s="897"/>
      <c r="L38" s="903">
        <f>SUM(L34-H34)</f>
        <v>0</v>
      </c>
      <c r="M38" s="904"/>
      <c r="P38" s="896" t="s">
        <v>33</v>
      </c>
      <c r="Q38" s="896"/>
      <c r="R38" s="896"/>
      <c r="S38" s="897"/>
      <c r="T38" s="905">
        <f>T34-P34</f>
        <v>0</v>
      </c>
      <c r="U38" s="906"/>
      <c r="X38" s="896" t="s">
        <v>34</v>
      </c>
      <c r="Y38" s="896"/>
      <c r="Z38" s="896"/>
      <c r="AA38" s="898"/>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17" sqref="C1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804" t="s">
        <v>5097</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5126</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5127</v>
      </c>
      <c r="D9" s="161"/>
      <c r="E9" s="161"/>
      <c r="F9" s="145"/>
    </row>
    <row r="10" spans="1:6" ht="8.1" customHeight="1" x14ac:dyDescent="0.25">
      <c r="A10" s="154"/>
      <c r="B10" s="24"/>
      <c r="C10" s="24"/>
      <c r="D10" s="160"/>
      <c r="E10" s="160"/>
    </row>
    <row r="11" spans="1:6" s="2" customFormat="1" ht="20.85" customHeight="1" x14ac:dyDescent="0.25">
      <c r="A11" s="155" t="s">
        <v>14</v>
      </c>
      <c r="B11" s="35"/>
      <c r="C11" s="804"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805">
        <v>10000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804"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42556</v>
      </c>
      <c r="B24" s="24" t="s">
        <v>5127</v>
      </c>
      <c r="C24" s="24" t="s">
        <v>5128</v>
      </c>
      <c r="D24" s="24" t="s">
        <v>5129</v>
      </c>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3" t="str">
        <f>'Cover Sheet'!C3</f>
        <v>Trent Falls to Spurn Point</v>
      </c>
      <c r="C1" s="824"/>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5" t="str">
        <f>'Cover Sheet'!C5</f>
        <v>Analysis code</v>
      </c>
      <c r="C3" s="826"/>
      <c r="I3" s="11"/>
      <c r="J3" s="11"/>
      <c r="K3" s="11"/>
      <c r="L3" s="11"/>
      <c r="M3" s="11"/>
    </row>
    <row r="4" spans="1:25" x14ac:dyDescent="0.25">
      <c r="A4" s="9"/>
      <c r="B4" s="6"/>
      <c r="C4" s="6"/>
      <c r="I4" s="11"/>
      <c r="J4" s="11"/>
      <c r="K4" s="11"/>
      <c r="L4" s="11"/>
      <c r="M4" s="11"/>
    </row>
    <row r="5" spans="1:25" x14ac:dyDescent="0.25">
      <c r="A5" s="9"/>
      <c r="B5" s="827" t="s">
        <v>16</v>
      </c>
      <c r="C5" s="828"/>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9" t="s">
        <v>21</v>
      </c>
      <c r="E7" s="830"/>
      <c r="F7" s="830"/>
      <c r="G7" s="830"/>
      <c r="H7" s="831"/>
      <c r="I7" s="829" t="s">
        <v>22</v>
      </c>
      <c r="J7" s="830"/>
      <c r="K7" s="830"/>
      <c r="L7" s="830"/>
      <c r="M7" s="831"/>
      <c r="O7" s="25"/>
      <c r="R7" s="14"/>
      <c r="T7" s="14"/>
      <c r="V7" s="14"/>
    </row>
    <row r="8" spans="1:25" ht="15.75" thickBot="1" x14ac:dyDescent="0.3">
      <c r="A8" s="833" t="s">
        <v>17</v>
      </c>
      <c r="B8" s="833"/>
      <c r="C8" s="833"/>
      <c r="D8" s="26" t="s">
        <v>7</v>
      </c>
      <c r="E8" s="27"/>
      <c r="F8" s="27" t="s">
        <v>6</v>
      </c>
      <c r="G8" s="27"/>
      <c r="H8" s="28" t="s">
        <v>5</v>
      </c>
      <c r="I8" s="26" t="s">
        <v>7</v>
      </c>
      <c r="J8" s="27"/>
      <c r="K8" s="27" t="s">
        <v>6</v>
      </c>
      <c r="L8" s="27"/>
      <c r="M8" s="28" t="s">
        <v>5</v>
      </c>
      <c r="N8" s="284"/>
      <c r="O8" s="832" t="s">
        <v>18</v>
      </c>
      <c r="P8" s="833"/>
      <c r="Q8" s="833"/>
      <c r="R8" s="26" t="s">
        <v>7</v>
      </c>
      <c r="S8" s="27"/>
      <c r="T8" s="26" t="s">
        <v>6</v>
      </c>
      <c r="U8" s="27"/>
      <c r="V8" s="26" t="s">
        <v>5</v>
      </c>
    </row>
    <row r="9" spans="1:25" s="5" customFormat="1" ht="22.5" customHeight="1" thickBot="1" x14ac:dyDescent="0.3">
      <c r="A9" s="834"/>
      <c r="B9" s="834"/>
      <c r="C9" s="834"/>
      <c r="N9" s="29"/>
      <c r="O9" s="821"/>
      <c r="P9" s="822"/>
      <c r="Q9" s="822"/>
      <c r="R9" s="30"/>
      <c r="S9" s="31"/>
      <c r="T9" s="30"/>
      <c r="U9" s="31"/>
      <c r="V9" s="30"/>
      <c r="W9" s="3"/>
      <c r="X9" s="3"/>
      <c r="Y9" s="3"/>
    </row>
    <row r="10" spans="1:25" s="5" customFormat="1" ht="22.5" customHeight="1" x14ac:dyDescent="0.25">
      <c r="A10" s="808" t="s">
        <v>302</v>
      </c>
      <c r="B10" s="809"/>
      <c r="C10" s="810"/>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1"/>
      <c r="P10" s="812"/>
      <c r="Q10" s="812"/>
      <c r="R10" s="285"/>
      <c r="S10" s="286"/>
      <c r="T10" s="285"/>
      <c r="U10" s="286"/>
      <c r="V10" s="285"/>
      <c r="W10" s="3"/>
      <c r="X10" s="3"/>
      <c r="Y10" s="3"/>
    </row>
    <row r="11" spans="1:25" s="5" customFormat="1" ht="22.5" customHeight="1" x14ac:dyDescent="0.25">
      <c r="A11" s="817" t="s">
        <v>68</v>
      </c>
      <c r="B11" s="817"/>
      <c r="C11" s="817"/>
      <c r="D11" s="285">
        <f>'Commissioning &amp; Fees'!E66</f>
        <v>10000</v>
      </c>
      <c r="E11" s="289"/>
      <c r="F11" s="288">
        <f>'Commissioning &amp; Fees'!G66</f>
        <v>10000</v>
      </c>
      <c r="G11" s="289"/>
      <c r="H11" s="290">
        <f>'Commissioning &amp; Fees'!H66</f>
        <v>10000</v>
      </c>
      <c r="I11" s="288">
        <f>'Commissioning &amp; Fees'!I66</f>
        <v>0</v>
      </c>
      <c r="J11" s="289"/>
      <c r="K11" s="288">
        <f>'Commissioning &amp; Fees'!K66</f>
        <v>0</v>
      </c>
      <c r="L11" s="289"/>
      <c r="M11" s="291">
        <f>'Commissioning &amp; Fees'!L66</f>
        <v>0</v>
      </c>
      <c r="N11" s="284"/>
      <c r="O11" s="811" t="s">
        <v>20</v>
      </c>
      <c r="P11" s="812"/>
      <c r="Q11" s="812"/>
      <c r="R11" s="285">
        <f>Merchandise!L38</f>
        <v>0</v>
      </c>
      <c r="S11" s="286"/>
      <c r="T11" s="285">
        <f>Merchandise!T38</f>
        <v>0</v>
      </c>
      <c r="U11" s="286"/>
      <c r="V11" s="285">
        <f>Merchandise!AB38</f>
        <v>0</v>
      </c>
      <c r="W11" s="3"/>
      <c r="X11" s="3"/>
      <c r="Y11" s="3"/>
    </row>
    <row r="12" spans="1:25" s="5" customFormat="1" ht="22.5" customHeight="1" x14ac:dyDescent="0.25">
      <c r="A12" s="817" t="s">
        <v>69</v>
      </c>
      <c r="B12" s="817"/>
      <c r="C12" s="817"/>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1" t="s">
        <v>19</v>
      </c>
      <c r="P12" s="812"/>
      <c r="Q12" s="812"/>
      <c r="R12" s="285">
        <f>' Income Miscellaneous'!L38</f>
        <v>0</v>
      </c>
      <c r="S12" s="286"/>
      <c r="T12" s="285">
        <f>' Income Miscellaneous'!T38</f>
        <v>0</v>
      </c>
      <c r="U12" s="286"/>
      <c r="V12" s="285">
        <f>' Income Miscellaneous'!AB38</f>
        <v>0</v>
      </c>
      <c r="W12" s="3"/>
      <c r="X12" s="3"/>
      <c r="Y12" s="3"/>
    </row>
    <row r="13" spans="1:25" s="5" customFormat="1" ht="22.5" customHeight="1" x14ac:dyDescent="0.25">
      <c r="A13" s="817" t="s">
        <v>70</v>
      </c>
      <c r="B13" s="817"/>
      <c r="C13" s="817"/>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1" t="s">
        <v>5037</v>
      </c>
      <c r="P13" s="812"/>
      <c r="Q13" s="812"/>
      <c r="R13" s="285">
        <f>+Ticketing!S45</f>
        <v>0</v>
      </c>
      <c r="S13" s="286"/>
      <c r="T13" s="285">
        <f>+R13</f>
        <v>0</v>
      </c>
      <c r="U13" s="286"/>
      <c r="V13" s="285">
        <f>' Income Miscellaneous'!AB39</f>
        <v>0</v>
      </c>
      <c r="W13" s="3"/>
      <c r="X13" s="3"/>
      <c r="Y13" s="3"/>
    </row>
    <row r="14" spans="1:25" s="5" customFormat="1" ht="22.5" customHeight="1" x14ac:dyDescent="0.25">
      <c r="A14" s="818" t="s">
        <v>71</v>
      </c>
      <c r="B14" s="819"/>
      <c r="C14" s="820"/>
      <c r="D14" s="285">
        <f>Performers!E63</f>
        <v>0</v>
      </c>
      <c r="E14" s="286"/>
      <c r="F14" s="288">
        <f>Performers!G63</f>
        <v>0</v>
      </c>
      <c r="G14" s="286"/>
      <c r="H14" s="290">
        <f>Performers!H63</f>
        <v>0</v>
      </c>
      <c r="I14" s="285">
        <f>Performers!I63</f>
        <v>0</v>
      </c>
      <c r="J14" s="286"/>
      <c r="K14" s="288">
        <f>Performers!K63</f>
        <v>0</v>
      </c>
      <c r="L14" s="286"/>
      <c r="M14" s="291">
        <f>Performers!L63</f>
        <v>0</v>
      </c>
      <c r="N14" s="284"/>
      <c r="O14" s="815"/>
      <c r="P14" s="816"/>
      <c r="Q14" s="816"/>
      <c r="R14" s="285"/>
      <c r="S14" s="286"/>
      <c r="T14" s="285"/>
      <c r="U14" s="286"/>
      <c r="V14" s="285"/>
      <c r="W14" s="3"/>
      <c r="X14" s="3"/>
      <c r="Y14" s="3"/>
    </row>
    <row r="15" spans="1:25" s="5" customFormat="1" ht="22.5" customHeight="1" x14ac:dyDescent="0.25">
      <c r="A15" s="817" t="s">
        <v>72</v>
      </c>
      <c r="B15" s="817"/>
      <c r="C15" s="817"/>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5"/>
      <c r="P15" s="816"/>
      <c r="Q15" s="816"/>
      <c r="R15" s="285"/>
      <c r="S15" s="286"/>
      <c r="T15" s="285"/>
      <c r="U15" s="286"/>
      <c r="V15" s="285"/>
      <c r="W15" s="3"/>
      <c r="X15" s="3"/>
      <c r="Y15" s="3"/>
    </row>
    <row r="16" spans="1:25" s="5" customFormat="1" ht="22.5" customHeight="1" x14ac:dyDescent="0.25">
      <c r="A16" s="817" t="s">
        <v>73</v>
      </c>
      <c r="B16" s="817"/>
      <c r="C16" s="817"/>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5"/>
      <c r="P16" s="816"/>
      <c r="Q16" s="816"/>
      <c r="R16" s="285"/>
      <c r="S16" s="286"/>
      <c r="T16" s="285"/>
      <c r="U16" s="286"/>
      <c r="V16" s="285"/>
      <c r="W16" s="3"/>
      <c r="X16" s="3"/>
      <c r="Y16" s="3"/>
    </row>
    <row r="17" spans="1:25" s="5" customFormat="1" ht="22.5" customHeight="1" x14ac:dyDescent="0.25">
      <c r="A17" s="817" t="s">
        <v>74</v>
      </c>
      <c r="B17" s="817"/>
      <c r="C17" s="817"/>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7" t="s">
        <v>75</v>
      </c>
      <c r="B18" s="817"/>
      <c r="C18" s="817"/>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8" t="s">
        <v>76</v>
      </c>
      <c r="B19" s="819"/>
      <c r="C19" s="820"/>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8" t="s">
        <v>77</v>
      </c>
      <c r="B20" s="819"/>
      <c r="C20" s="820"/>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8" t="s">
        <v>78</v>
      </c>
      <c r="B21" s="819"/>
      <c r="C21" s="820"/>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7" t="s">
        <v>79</v>
      </c>
      <c r="B22" s="817"/>
      <c r="C22" s="817"/>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7" t="s">
        <v>80</v>
      </c>
      <c r="B23" s="817"/>
      <c r="C23" s="817"/>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7" t="s">
        <v>81</v>
      </c>
      <c r="B24" s="817"/>
      <c r="C24" s="817"/>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5"/>
      <c r="B25" s="836"/>
      <c r="C25" s="837"/>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5"/>
      <c r="B26" s="836"/>
      <c r="C26" s="837"/>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5"/>
      <c r="B27" s="836"/>
      <c r="C27" s="837"/>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40"/>
      <c r="B28" s="840"/>
      <c r="C28" s="840"/>
      <c r="D28" s="294"/>
      <c r="E28" s="295"/>
      <c r="F28" s="294"/>
      <c r="G28" s="295"/>
      <c r="H28" s="296"/>
      <c r="I28" s="297"/>
      <c r="J28" s="295"/>
      <c r="K28" s="294"/>
      <c r="L28" s="295"/>
      <c r="M28" s="298"/>
      <c r="N28" s="299"/>
      <c r="O28" s="813"/>
      <c r="P28" s="814"/>
      <c r="Q28" s="814"/>
      <c r="R28" s="294"/>
      <c r="S28" s="295"/>
      <c r="T28" s="294"/>
      <c r="U28" s="295"/>
      <c r="V28" s="294"/>
    </row>
    <row r="29" spans="1:25" s="3" customFormat="1" ht="22.35" customHeight="1" thickBot="1" x14ac:dyDescent="0.3">
      <c r="A29" s="838" t="s">
        <v>23</v>
      </c>
      <c r="B29" s="838"/>
      <c r="C29" s="839"/>
      <c r="D29" s="300">
        <f>SUM(D11:D28)</f>
        <v>10000</v>
      </c>
      <c r="E29" s="301"/>
      <c r="F29" s="300">
        <f>SUM(F11:F28)</f>
        <v>10000</v>
      </c>
      <c r="G29" s="301"/>
      <c r="H29" s="302">
        <f>SUM(H10:H28)</f>
        <v>10000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6" t="s">
        <v>51</v>
      </c>
      <c r="B31" s="806"/>
      <c r="C31" s="806"/>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6" t="s">
        <v>65</v>
      </c>
      <c r="B33" s="806"/>
      <c r="C33" s="807"/>
      <c r="D33" s="300">
        <f>D29+D31</f>
        <v>10000</v>
      </c>
      <c r="E33" s="301"/>
      <c r="F33" s="300">
        <f>F29+F31</f>
        <v>10000</v>
      </c>
      <c r="G33" s="301"/>
      <c r="H33" s="308">
        <f>H29+H31</f>
        <v>10000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6" t="s">
        <v>64</v>
      </c>
      <c r="B35" s="806"/>
      <c r="C35" s="807"/>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6" t="s">
        <v>5085</v>
      </c>
      <c r="B37" s="806"/>
      <c r="C37" s="807"/>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6" t="s">
        <v>66</v>
      </c>
      <c r="B39" s="806"/>
      <c r="C39" s="807"/>
      <c r="D39" s="300">
        <f>+D35+D33+D37</f>
        <v>10000</v>
      </c>
      <c r="E39" s="301"/>
      <c r="F39" s="300">
        <f>+F35+F33+F37</f>
        <v>10000</v>
      </c>
      <c r="G39" s="301"/>
      <c r="H39" s="300">
        <f>+H35+H33+H37</f>
        <v>10000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3" t="str">
        <f>'Cover Sheet'!C3</f>
        <v>Trent Falls to Spurn Point</v>
      </c>
      <c r="C1" s="824"/>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5" t="str">
        <f>'Cover Sheet'!C5</f>
        <v>Analysis code</v>
      </c>
      <c r="C3" s="826"/>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7" t="s">
        <v>41</v>
      </c>
      <c r="C5" s="842"/>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50">
        <v>2016</v>
      </c>
      <c r="F6" s="847"/>
      <c r="G6" s="847"/>
      <c r="H6" s="847"/>
      <c r="I6" s="847"/>
      <c r="J6" s="847"/>
      <c r="K6" s="847"/>
      <c r="L6" s="847"/>
      <c r="M6" s="847"/>
      <c r="N6" s="847"/>
      <c r="O6" s="847"/>
      <c r="P6" s="847"/>
      <c r="Q6" s="847"/>
      <c r="R6" s="847"/>
      <c r="S6" s="848"/>
      <c r="T6" s="847"/>
      <c r="U6" s="847"/>
      <c r="V6" s="847"/>
      <c r="W6" s="847"/>
      <c r="X6" s="847"/>
      <c r="Y6" s="847"/>
      <c r="Z6" s="847"/>
      <c r="AA6" s="847"/>
      <c r="AB6" s="847"/>
      <c r="AC6" s="847"/>
      <c r="AD6" s="847"/>
      <c r="AE6" s="848"/>
      <c r="AF6" s="845"/>
      <c r="AG6" s="845"/>
      <c r="AH6" s="845"/>
      <c r="AI6" s="845"/>
      <c r="AJ6" s="845"/>
      <c r="AK6" s="846"/>
      <c r="AL6" s="190"/>
    </row>
    <row r="7" spans="1:39" x14ac:dyDescent="0.25">
      <c r="A7" s="843" t="s">
        <v>60</v>
      </c>
      <c r="B7" s="843"/>
      <c r="C7" s="844"/>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51"/>
      <c r="B8" s="841"/>
      <c r="C8" s="852"/>
      <c r="D8" s="182"/>
      <c r="AL8" s="188"/>
      <c r="AM8" s="3"/>
    </row>
    <row r="9" spans="1:39" s="5" customFormat="1" ht="22.5" customHeight="1" x14ac:dyDescent="0.25">
      <c r="A9" s="841" t="str">
        <f>+SUMMARY!A10</f>
        <v>ZK100 - Programme &amp; Delivery</v>
      </c>
      <c r="B9" s="841"/>
      <c r="C9" s="841"/>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41" t="str">
        <f>SUMMARY!A11</f>
        <v>ZK101 - Commissioning &amp; Fees</v>
      </c>
      <c r="B10" s="841"/>
      <c r="C10" s="841"/>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10000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41" t="str">
        <f>SUMMARY!A12</f>
        <v>ZK102 - Development and R&amp;D</v>
      </c>
      <c r="B11" s="841"/>
      <c r="C11" s="841"/>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41" t="str">
        <f>SUMMARY!A13</f>
        <v>ZK103 - Creative &amp; Production teams and Consultants</v>
      </c>
      <c r="B12" s="841"/>
      <c r="C12" s="841"/>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41" t="str">
        <f>SUMMARY!A14</f>
        <v>ZK104 - Performers</v>
      </c>
      <c r="B13" s="841"/>
      <c r="C13" s="841"/>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41" t="str">
        <f>SUMMARY!A15</f>
        <v>ZK105 - Rehearsal Costs</v>
      </c>
      <c r="B14" s="841"/>
      <c r="C14" s="841"/>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41" t="str">
        <f>SUMMARY!A16</f>
        <v>ZK106 - Technical and Production</v>
      </c>
      <c r="B15" s="841"/>
      <c r="C15" s="841"/>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41" t="str">
        <f>SUMMARY!A17</f>
        <v>ZK107 - Venue &amp; Logistics</v>
      </c>
      <c r="B16" s="841"/>
      <c r="C16" s="841"/>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41" t="str">
        <f>SUMMARY!A18</f>
        <v xml:space="preserve">ZK108 - Programme Legal &amp; Documentation </v>
      </c>
      <c r="B17" s="841"/>
      <c r="C17" s="841"/>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41" t="str">
        <f>SUMMARY!A19</f>
        <v>ZK109 - Programme Marketing, Digital &amp; Comms</v>
      </c>
      <c r="B18" s="841"/>
      <c r="C18" s="841"/>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41" t="str">
        <f>SUMMARY!A20</f>
        <v>ZK110 - Programme Education &amp; Community Engagement</v>
      </c>
      <c r="B19" s="841"/>
      <c r="C19" s="841"/>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41" t="str">
        <f>SUMMARY!A21</f>
        <v>ZK111 - Programme Volunteering</v>
      </c>
      <c r="B20" s="841"/>
      <c r="C20" s="841"/>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41" t="str">
        <f>SUMMARY!A22</f>
        <v>ZK112 - Artist &amp; Guest Liaison</v>
      </c>
      <c r="B21" s="841"/>
      <c r="C21" s="841"/>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41" t="str">
        <f>SUMMARY!A23</f>
        <v>ZK113 - Running Costs</v>
      </c>
      <c r="B22" s="841"/>
      <c r="C22" s="841"/>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41" t="str">
        <f>SUMMARY!A24</f>
        <v>ZK114 - Admin &amp; Miscellaneous</v>
      </c>
      <c r="B23" s="841"/>
      <c r="C23" s="841"/>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41">
        <f>SUMMARY!A25</f>
        <v>0</v>
      </c>
      <c r="B24" s="841"/>
      <c r="C24" s="841"/>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41">
        <f>SUMMARY!A26</f>
        <v>0</v>
      </c>
      <c r="B25" s="841"/>
      <c r="C25" s="841"/>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41"/>
      <c r="B26" s="841"/>
      <c r="C26" s="841"/>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10000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9"/>
      <c r="B36" s="849"/>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9"/>
      <c r="B38" s="849"/>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9"/>
      <c r="B40" s="849"/>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IF(G65&gt;E65,"Budget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IF(AY65&lt;0,"Actual plus expected cost is more than forecast",":)")</f>
        <v>:)</v>
      </c>
      <c r="I4" s="857"/>
      <c r="J4" s="857"/>
      <c r="K4" s="857"/>
      <c r="L4" s="857"/>
      <c r="M4" s="858"/>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ZK100.K116.Analysis code</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ZK100.K116.Analysis code</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ZK100.K116.Analysis code</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ZK100.K208.Analysis code</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ZK100.K208.Analysis code</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ZK100.K209.Analysis code</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ZK100.K209.Analysis code</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ZK100.K210.Analysis code</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ZK100.K210.Analysis code</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ZK100.K211.Analysis code</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ZK100.K211.Analysis code</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ZK100.K212.Analysis code</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ZK100.K212.Analysis code</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ZK100.K213.Analysis code</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ZK100.K213.Analysis code</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ZK100.K214.Analysis code</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ZK100.K214.Analysis code</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ZK100.K215.Analysis code</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ZK100.K215.Analysis code</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ZK100.K216.Analysis code</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ZK100.K216.Analysis code</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ZK100.K217.Analysis code</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ZK100.K217.Analysis code</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ZK100.K218.Analysis code</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ZK100.K218.Analysis code</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ZK100.K219.Analysis code</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ZK100.K219.Analysis code</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ZK100.K200.Analysis code</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ZK100.K200.Analysis code</v>
      </c>
      <c r="C62" s="501" t="s">
        <v>301</v>
      </c>
      <c r="D62" s="342"/>
      <c r="E62" s="207"/>
      <c r="F62" s="370">
        <f>-E62+G62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-E63+G63</f>
        <v>0</v>
      </c>
      <c r="G63" s="277">
        <v>0</v>
      </c>
      <c r="H63" s="579">
        <f>SUM(N63:AV63)</f>
        <v>0</v>
      </c>
      <c r="I63" s="227"/>
      <c r="J63" s="371">
        <f>-I63+K63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SUM(E8,E25,E28,E31,E34,E37,E40,E43,E46,E49,E52,E55,E58,E61)</f>
        <v>0</v>
      </c>
      <c r="F65" s="328">
        <f>SUM(F8,F25,F28,F31,F34,F37,F40,F43,F46,F49,F52,F55,F58,F61)</f>
        <v>0</v>
      </c>
      <c r="G65" s="240">
        <f>SUM(G8,G25,G28,G31,G34,G37,G40,G43,G46,G49,G52,G55,G58,G61)</f>
        <v>0</v>
      </c>
      <c r="H65" s="240">
        <f>SUM(H8,H25,H28,H31,H34,H37,H40,H43,H46,H49,H52,H55,H58,H61)</f>
        <v>0</v>
      </c>
      <c r="I65" s="241">
        <f t="shared" ref="I65:AV65" si="37">SUM(I8,I25,I28,I31,I34,I37,I40,I43,I46,I49,I52,I55,I58,I61)</f>
        <v>0</v>
      </c>
      <c r="J65" s="328">
        <f t="shared" si="37"/>
        <v>0</v>
      </c>
      <c r="K65" s="241">
        <f t="shared" si="37"/>
        <v>0</v>
      </c>
      <c r="L65" s="241">
        <f t="shared" si="37"/>
        <v>0</v>
      </c>
      <c r="M65" s="241">
        <f t="shared" si="37"/>
        <v>0</v>
      </c>
      <c r="N65" s="240">
        <f t="shared" si="37"/>
        <v>0</v>
      </c>
      <c r="O65" s="240">
        <f t="shared" si="37"/>
        <v>0</v>
      </c>
      <c r="P65" s="240">
        <f t="shared" si="37"/>
        <v>0</v>
      </c>
      <c r="Q65" s="240">
        <f t="shared" si="37"/>
        <v>0</v>
      </c>
      <c r="R65" s="405">
        <f t="shared" si="37"/>
        <v>0</v>
      </c>
      <c r="S65" s="397">
        <f t="shared" si="37"/>
        <v>0</v>
      </c>
      <c r="T65" s="240">
        <f t="shared" si="37"/>
        <v>0</v>
      </c>
      <c r="U65" s="240">
        <f t="shared" si="37"/>
        <v>0</v>
      </c>
      <c r="V65" s="240">
        <f t="shared" si="37"/>
        <v>0</v>
      </c>
      <c r="W65" s="240">
        <f t="shared" si="37"/>
        <v>0</v>
      </c>
      <c r="X65" s="240">
        <f t="shared" si="37"/>
        <v>0</v>
      </c>
      <c r="Y65" s="240">
        <f t="shared" si="37"/>
        <v>0</v>
      </c>
      <c r="Z65" s="240">
        <f t="shared" si="37"/>
        <v>0</v>
      </c>
      <c r="AA65" s="240">
        <f t="shared" si="37"/>
        <v>0</v>
      </c>
      <c r="AB65" s="240">
        <f t="shared" si="37"/>
        <v>0</v>
      </c>
      <c r="AC65" s="240">
        <f t="shared" si="37"/>
        <v>0</v>
      </c>
      <c r="AD65" s="405">
        <f t="shared" si="37"/>
        <v>0</v>
      </c>
      <c r="AE65" s="397">
        <f t="shared" si="37"/>
        <v>0</v>
      </c>
      <c r="AF65" s="240">
        <f t="shared" si="37"/>
        <v>0</v>
      </c>
      <c r="AG65" s="240">
        <f t="shared" si="37"/>
        <v>0</v>
      </c>
      <c r="AH65" s="240">
        <f t="shared" si="37"/>
        <v>0</v>
      </c>
      <c r="AI65" s="240">
        <f t="shared" si="37"/>
        <v>0</v>
      </c>
      <c r="AJ65" s="240">
        <f t="shared" si="37"/>
        <v>0</v>
      </c>
      <c r="AK65" s="240">
        <f t="shared" si="37"/>
        <v>0</v>
      </c>
      <c r="AL65" s="240">
        <f t="shared" si="37"/>
        <v>0</v>
      </c>
      <c r="AM65" s="240">
        <f t="shared" si="37"/>
        <v>0</v>
      </c>
      <c r="AN65" s="240">
        <f t="shared" si="37"/>
        <v>0</v>
      </c>
      <c r="AO65" s="240">
        <f t="shared" si="37"/>
        <v>0</v>
      </c>
      <c r="AP65" s="405">
        <f t="shared" si="37"/>
        <v>0</v>
      </c>
      <c r="AQ65" s="397">
        <f t="shared" si="37"/>
        <v>0</v>
      </c>
      <c r="AR65" s="240">
        <f t="shared" si="37"/>
        <v>0</v>
      </c>
      <c r="AS65" s="240">
        <f t="shared" si="37"/>
        <v>0</v>
      </c>
      <c r="AT65" s="240">
        <f t="shared" si="37"/>
        <v>0</v>
      </c>
      <c r="AU65" s="240">
        <f t="shared" si="37"/>
        <v>0</v>
      </c>
      <c r="AV65" s="240">
        <f t="shared" si="37"/>
        <v>0</v>
      </c>
      <c r="AW65" s="240">
        <f t="shared" si="20"/>
        <v>0</v>
      </c>
      <c r="AX65" s="240">
        <f t="shared" si="21"/>
        <v>0</v>
      </c>
      <c r="AY65" s="445">
        <f t="shared" si="22"/>
        <v>0</v>
      </c>
    </row>
    <row r="66" spans="1:51" hidden="1" x14ac:dyDescent="0.25">
      <c r="A66" s="447"/>
      <c r="B66" s="447"/>
      <c r="C66" s="447"/>
      <c r="D66" s="447"/>
      <c r="E66" s="853"/>
      <c r="F66" s="853"/>
      <c r="G66" s="853"/>
      <c r="H66" s="853"/>
      <c r="I66" s="854"/>
      <c r="J66" s="855"/>
      <c r="K66" s="855"/>
      <c r="L66" s="855"/>
      <c r="M66" s="856"/>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38">+SUM(N58,N55,N52,N49,N46,N43,N40,N37,N31,N28,N25,N8)*0.2</f>
        <v>0</v>
      </c>
      <c r="O69" s="490"/>
      <c r="P69" s="490">
        <f t="shared" si="38"/>
        <v>0</v>
      </c>
      <c r="Q69" s="490">
        <f t="shared" si="38"/>
        <v>0</v>
      </c>
      <c r="R69" s="490">
        <f t="shared" si="38"/>
        <v>0</v>
      </c>
      <c r="S69" s="490">
        <f t="shared" si="38"/>
        <v>0</v>
      </c>
      <c r="T69" s="490">
        <f t="shared" si="38"/>
        <v>0</v>
      </c>
      <c r="U69" s="490">
        <f t="shared" si="38"/>
        <v>0</v>
      </c>
      <c r="V69" s="490">
        <f t="shared" si="38"/>
        <v>0</v>
      </c>
      <c r="W69" s="490">
        <f t="shared" si="38"/>
        <v>0</v>
      </c>
      <c r="X69" s="490">
        <f t="shared" si="38"/>
        <v>0</v>
      </c>
      <c r="Y69" s="490">
        <f t="shared" si="38"/>
        <v>0</v>
      </c>
      <c r="Z69" s="490">
        <f t="shared" si="38"/>
        <v>0</v>
      </c>
      <c r="AA69" s="490">
        <f t="shared" si="38"/>
        <v>0</v>
      </c>
      <c r="AB69" s="490">
        <f t="shared" si="38"/>
        <v>0</v>
      </c>
      <c r="AC69" s="490">
        <f t="shared" si="38"/>
        <v>0</v>
      </c>
      <c r="AD69" s="490">
        <f t="shared" si="38"/>
        <v>0</v>
      </c>
      <c r="AE69" s="490">
        <f t="shared" si="38"/>
        <v>0</v>
      </c>
      <c r="AF69" s="490">
        <f t="shared" si="38"/>
        <v>0</v>
      </c>
      <c r="AG69" s="490">
        <f t="shared" si="38"/>
        <v>0</v>
      </c>
      <c r="AH69" s="490">
        <f t="shared" si="38"/>
        <v>0</v>
      </c>
      <c r="AI69" s="490">
        <f t="shared" si="38"/>
        <v>0</v>
      </c>
      <c r="AJ69" s="490">
        <f t="shared" si="38"/>
        <v>0</v>
      </c>
      <c r="AK69" s="490">
        <f t="shared" si="38"/>
        <v>0</v>
      </c>
      <c r="AL69" s="490">
        <f t="shared" si="38"/>
        <v>0</v>
      </c>
      <c r="AM69" s="490">
        <f t="shared" si="38"/>
        <v>0</v>
      </c>
      <c r="AN69" s="490">
        <f t="shared" si="38"/>
        <v>0</v>
      </c>
      <c r="AO69" s="490">
        <f t="shared" si="38"/>
        <v>0</v>
      </c>
      <c r="AP69" s="490">
        <f t="shared" si="38"/>
        <v>0</v>
      </c>
      <c r="AQ69" s="490">
        <f t="shared" si="38"/>
        <v>0</v>
      </c>
      <c r="AR69" s="490">
        <f t="shared" si="38"/>
        <v>0</v>
      </c>
      <c r="AS69" s="490">
        <f t="shared" si="38"/>
        <v>0</v>
      </c>
      <c r="AT69" s="490">
        <f t="shared" si="38"/>
        <v>0</v>
      </c>
      <c r="AU69" s="490">
        <f t="shared" si="38"/>
        <v>0</v>
      </c>
      <c r="AV69" s="490">
        <f t="shared" si="38"/>
        <v>0</v>
      </c>
      <c r="AW69" s="490">
        <f t="shared" si="38"/>
        <v>0</v>
      </c>
      <c r="AX69" s="490">
        <f t="shared" si="38"/>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39">SUM(P65:P69)</f>
        <v>0</v>
      </c>
      <c r="Q70" s="490">
        <f t="shared" si="39"/>
        <v>0</v>
      </c>
      <c r="R70" s="490">
        <f t="shared" si="39"/>
        <v>0</v>
      </c>
      <c r="S70" s="490">
        <f t="shared" si="39"/>
        <v>0</v>
      </c>
      <c r="T70" s="490">
        <f t="shared" si="39"/>
        <v>0</v>
      </c>
      <c r="U70" s="490">
        <f t="shared" si="39"/>
        <v>0</v>
      </c>
      <c r="V70" s="490">
        <f t="shared" si="39"/>
        <v>0</v>
      </c>
      <c r="W70" s="490">
        <f t="shared" si="39"/>
        <v>0</v>
      </c>
      <c r="X70" s="490">
        <f t="shared" si="39"/>
        <v>0</v>
      </c>
      <c r="Y70" s="490">
        <f t="shared" si="39"/>
        <v>0</v>
      </c>
      <c r="Z70" s="490">
        <f t="shared" si="39"/>
        <v>0</v>
      </c>
      <c r="AA70" s="490">
        <f t="shared" si="39"/>
        <v>0</v>
      </c>
      <c r="AB70" s="490">
        <f t="shared" si="39"/>
        <v>0</v>
      </c>
      <c r="AC70" s="490">
        <f t="shared" si="39"/>
        <v>0</v>
      </c>
      <c r="AD70" s="490">
        <f t="shared" si="39"/>
        <v>0</v>
      </c>
      <c r="AE70" s="490">
        <f t="shared" si="39"/>
        <v>0</v>
      </c>
      <c r="AF70" s="490">
        <f t="shared" si="39"/>
        <v>0</v>
      </c>
      <c r="AG70" s="490">
        <f t="shared" si="39"/>
        <v>0</v>
      </c>
      <c r="AH70" s="490">
        <f t="shared" si="39"/>
        <v>0</v>
      </c>
      <c r="AI70" s="490">
        <f t="shared" si="39"/>
        <v>0</v>
      </c>
      <c r="AJ70" s="490">
        <f t="shared" si="39"/>
        <v>0</v>
      </c>
      <c r="AK70" s="490">
        <f t="shared" si="39"/>
        <v>0</v>
      </c>
      <c r="AL70" s="490">
        <f t="shared" si="39"/>
        <v>0</v>
      </c>
      <c r="AM70" s="490">
        <f t="shared" si="39"/>
        <v>0</v>
      </c>
      <c r="AN70" s="490">
        <f t="shared" si="39"/>
        <v>0</v>
      </c>
      <c r="AO70" s="490">
        <f t="shared" si="39"/>
        <v>0</v>
      </c>
      <c r="AP70" s="490">
        <f t="shared" si="39"/>
        <v>0</v>
      </c>
      <c r="AQ70" s="490">
        <f t="shared" si="39"/>
        <v>0</v>
      </c>
      <c r="AR70" s="490">
        <f t="shared" si="39"/>
        <v>0</v>
      </c>
      <c r="AS70" s="490">
        <f t="shared" si="39"/>
        <v>0</v>
      </c>
      <c r="AT70" s="490">
        <f t="shared" si="39"/>
        <v>0</v>
      </c>
      <c r="AU70" s="490">
        <f t="shared" si="39"/>
        <v>0</v>
      </c>
      <c r="AV70" s="490">
        <f t="shared" si="39"/>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Q7" sqref="Q7"/>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Trent Falls to Spurn Point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Analysis code</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ZK101.K207.Analysis code</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ZK101.K207.Analysis code</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ZK101.K208.Analysis code</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ZK101.K208.Analysis code</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2">+IF(SUM(E29:I29)=0,1,0)</f>
        <v>1</v>
      </c>
    </row>
    <row r="30" spans="1:16" x14ac:dyDescent="0.25">
      <c r="A30" s="714" t="s">
        <v>86</v>
      </c>
      <c r="B30" s="715" t="str">
        <f>+'Commissioning &amp; Fees'!B29</f>
        <v>ZK101.K209.Analysis code</v>
      </c>
      <c r="C30" s="716" t="s">
        <v>87</v>
      </c>
      <c r="D30" s="716"/>
      <c r="E30" s="718">
        <f>SUM(E31:E32)</f>
        <v>10000</v>
      </c>
      <c r="F30" s="718">
        <f>SUM(F31:F32)</f>
        <v>0</v>
      </c>
      <c r="G30" s="718">
        <f>SUM(G31:G32)</f>
        <v>0</v>
      </c>
      <c r="H30" s="718">
        <f>+E30-F30-G30</f>
        <v>10000</v>
      </c>
      <c r="I30" s="718">
        <f>SUM(I31:I32)</f>
        <v>0</v>
      </c>
      <c r="J30" s="719">
        <f>+H30-I30</f>
        <v>10000</v>
      </c>
      <c r="P30" s="698">
        <f t="shared" si="2"/>
        <v>0</v>
      </c>
    </row>
    <row r="31" spans="1:16" x14ac:dyDescent="0.25">
      <c r="A31" s="699"/>
      <c r="B31" s="700" t="str">
        <f>+B30</f>
        <v>ZK101.K209.Analysis code</v>
      </c>
      <c r="C31" s="737">
        <f>+'Commissioning &amp; Fees'!C30</f>
        <v>0</v>
      </c>
      <c r="D31" s="737">
        <f>+'Commissioning &amp; Fees'!D30</f>
        <v>0</v>
      </c>
      <c r="E31" s="738">
        <f>+'Commissioning &amp; Fees'!G30</f>
        <v>10000</v>
      </c>
      <c r="F31" s="720"/>
      <c r="G31" s="720"/>
      <c r="H31" s="720"/>
      <c r="I31" s="720"/>
      <c r="J31" s="721">
        <f t="shared" si="1"/>
        <v>10000</v>
      </c>
      <c r="P31" s="698">
        <f t="shared" si="2"/>
        <v>0</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2"/>
        <v>1</v>
      </c>
    </row>
    <row r="33" spans="1:16" hidden="1" x14ac:dyDescent="0.25">
      <c r="A33" s="714" t="s">
        <v>88</v>
      </c>
      <c r="B33" s="715" t="str">
        <f>+'Commissioning &amp; Fees'!B32</f>
        <v>ZK101.K210.Analysis code</v>
      </c>
      <c r="C33" s="716" t="s">
        <v>89</v>
      </c>
      <c r="D33" s="716"/>
      <c r="E33" s="718">
        <f>SUM(E34:E35)</f>
        <v>0</v>
      </c>
      <c r="F33" s="718">
        <f>SUM(F34:F35)</f>
        <v>0</v>
      </c>
      <c r="G33" s="718">
        <f>SUM(G34:G35)</f>
        <v>0</v>
      </c>
      <c r="H33" s="718">
        <f>+E33-F33-G33</f>
        <v>0</v>
      </c>
      <c r="I33" s="718">
        <f>SUM(I34:I35)</f>
        <v>0</v>
      </c>
      <c r="J33" s="719">
        <f>+H33-I33</f>
        <v>0</v>
      </c>
      <c r="P33" s="698">
        <f t="shared" si="2"/>
        <v>1</v>
      </c>
    </row>
    <row r="34" spans="1:16" hidden="1" x14ac:dyDescent="0.25">
      <c r="A34" s="699"/>
      <c r="B34" s="700" t="str">
        <f>+B33</f>
        <v>ZK101.K210.Analysis code</v>
      </c>
      <c r="C34" s="737">
        <f>+'Commissioning &amp; Fees'!C33</f>
        <v>0</v>
      </c>
      <c r="D34" s="737">
        <f>+'Commissioning &amp; Fees'!D33</f>
        <v>0</v>
      </c>
      <c r="E34" s="738">
        <f>+'Commissioning &amp; Fees'!G33</f>
        <v>0</v>
      </c>
      <c r="F34" s="720"/>
      <c r="G34" s="720"/>
      <c r="H34" s="720"/>
      <c r="I34" s="720"/>
      <c r="J34" s="721">
        <f t="shared" si="1"/>
        <v>0</v>
      </c>
      <c r="P34" s="698">
        <f t="shared" si="2"/>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2"/>
        <v>1</v>
      </c>
    </row>
    <row r="36" spans="1:16" hidden="1" x14ac:dyDescent="0.25">
      <c r="A36" s="714" t="s">
        <v>90</v>
      </c>
      <c r="B36" s="715" t="str">
        <f>+'Commissioning &amp; Fees'!B35</f>
        <v>ZK101.K211.Analysis code</v>
      </c>
      <c r="C36" s="716" t="s">
        <v>91</v>
      </c>
      <c r="D36" s="716"/>
      <c r="E36" s="718">
        <f>SUM(E37:E38)</f>
        <v>0</v>
      </c>
      <c r="F36" s="718">
        <f>SUM(F37:F38)</f>
        <v>0</v>
      </c>
      <c r="G36" s="718">
        <f>SUM(G37:G38)</f>
        <v>0</v>
      </c>
      <c r="H36" s="718">
        <f>+E36-F36-G36</f>
        <v>0</v>
      </c>
      <c r="I36" s="718">
        <f>SUM(I37:I38)</f>
        <v>0</v>
      </c>
      <c r="J36" s="719">
        <f>+H36-I36</f>
        <v>0</v>
      </c>
      <c r="P36" s="698">
        <f t="shared" si="2"/>
        <v>1</v>
      </c>
    </row>
    <row r="37" spans="1:16" hidden="1" x14ac:dyDescent="0.25">
      <c r="A37" s="699"/>
      <c r="B37" s="700" t="str">
        <f>+B36</f>
        <v>ZK101.K211.Analysis code</v>
      </c>
      <c r="C37" s="737">
        <f>+'Commissioning &amp; Fees'!C36</f>
        <v>0</v>
      </c>
      <c r="D37" s="737">
        <f>+'Commissioning &amp; Fees'!D36</f>
        <v>0</v>
      </c>
      <c r="E37" s="738">
        <f>+'Commissioning &amp; Fees'!G36</f>
        <v>0</v>
      </c>
      <c r="F37" s="720"/>
      <c r="G37" s="720"/>
      <c r="H37" s="720"/>
      <c r="I37" s="720"/>
      <c r="J37" s="721">
        <f t="shared" si="1"/>
        <v>0</v>
      </c>
      <c r="P37" s="698">
        <f t="shared" si="2"/>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2"/>
        <v>1</v>
      </c>
    </row>
    <row r="39" spans="1:16" hidden="1" x14ac:dyDescent="0.25">
      <c r="A39" s="722" t="s">
        <v>92</v>
      </c>
      <c r="B39" s="715" t="str">
        <f>+'Commissioning &amp; Fees'!B38</f>
        <v>ZK101.K212.Analysis code</v>
      </c>
      <c r="C39" s="716" t="s">
        <v>93</v>
      </c>
      <c r="D39" s="716"/>
      <c r="E39" s="718">
        <f>SUM(E40:E41)</f>
        <v>0</v>
      </c>
      <c r="F39" s="718">
        <f>SUM(F40:F41)</f>
        <v>0</v>
      </c>
      <c r="G39" s="718">
        <f>SUM(G40:G41)</f>
        <v>0</v>
      </c>
      <c r="H39" s="718">
        <f>+E39-F39-G39</f>
        <v>0</v>
      </c>
      <c r="I39" s="718">
        <f>SUM(I40:I41)</f>
        <v>0</v>
      </c>
      <c r="J39" s="719">
        <f>+H39-I39</f>
        <v>0</v>
      </c>
      <c r="P39" s="698">
        <f t="shared" si="2"/>
        <v>1</v>
      </c>
    </row>
    <row r="40" spans="1:16" hidden="1" x14ac:dyDescent="0.25">
      <c r="A40" s="703"/>
      <c r="B40" s="704" t="str">
        <f>+B39</f>
        <v>ZK101.K212.Analysis code</v>
      </c>
      <c r="C40" s="737">
        <f>+'Commissioning &amp; Fees'!C39</f>
        <v>0</v>
      </c>
      <c r="D40" s="737">
        <f>+'Commissioning &amp; Fees'!D39</f>
        <v>0</v>
      </c>
      <c r="E40" s="738">
        <f>+'Commissioning &amp; Fees'!G39</f>
        <v>0</v>
      </c>
      <c r="F40" s="720"/>
      <c r="G40" s="720"/>
      <c r="H40" s="720"/>
      <c r="I40" s="720"/>
      <c r="J40" s="721">
        <f t="shared" si="1"/>
        <v>0</v>
      </c>
      <c r="P40" s="698">
        <f t="shared" si="2"/>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2"/>
        <v>1</v>
      </c>
    </row>
    <row r="42" spans="1:16" hidden="1" x14ac:dyDescent="0.25">
      <c r="A42" s="722" t="s">
        <v>94</v>
      </c>
      <c r="B42" s="715" t="str">
        <f>+'Commissioning &amp; Fees'!B41</f>
        <v>ZK101.K213.Analysis code</v>
      </c>
      <c r="C42" s="716" t="s">
        <v>95</v>
      </c>
      <c r="D42" s="716"/>
      <c r="E42" s="718">
        <f>SUM(E43:E44)</f>
        <v>0</v>
      </c>
      <c r="F42" s="718">
        <f>SUM(F43:F44)</f>
        <v>0</v>
      </c>
      <c r="G42" s="718">
        <f>SUM(G43:G44)</f>
        <v>0</v>
      </c>
      <c r="H42" s="718">
        <f>+E42-F42-G42</f>
        <v>0</v>
      </c>
      <c r="I42" s="718">
        <f>SUM(I43:I44)</f>
        <v>0</v>
      </c>
      <c r="J42" s="719">
        <f>+H42-I42</f>
        <v>0</v>
      </c>
      <c r="P42" s="698">
        <f t="shared" si="2"/>
        <v>1</v>
      </c>
    </row>
    <row r="43" spans="1:16" hidden="1" x14ac:dyDescent="0.25">
      <c r="A43" s="703"/>
      <c r="B43" s="704" t="str">
        <f>+B42</f>
        <v>ZK101.K213.Analysis code</v>
      </c>
      <c r="C43" s="737">
        <f>+'Commissioning &amp; Fees'!C42</f>
        <v>0</v>
      </c>
      <c r="D43" s="737">
        <f>+'Commissioning &amp; Fees'!D42</f>
        <v>0</v>
      </c>
      <c r="E43" s="738">
        <f>+'Commissioning &amp; Fees'!G42</f>
        <v>0</v>
      </c>
      <c r="F43" s="720"/>
      <c r="G43" s="720"/>
      <c r="H43" s="720"/>
      <c r="I43" s="720"/>
      <c r="J43" s="721">
        <f t="shared" si="1"/>
        <v>0</v>
      </c>
      <c r="P43" s="698">
        <f t="shared" si="2"/>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2"/>
        <v>1</v>
      </c>
    </row>
    <row r="45" spans="1:16" hidden="1" x14ac:dyDescent="0.25">
      <c r="A45" s="722" t="s">
        <v>96</v>
      </c>
      <c r="B45" s="715" t="str">
        <f>+'Commissioning &amp; Fees'!B44</f>
        <v>ZK101.K214.Analysis code</v>
      </c>
      <c r="C45" s="716" t="s">
        <v>97</v>
      </c>
      <c r="D45" s="716"/>
      <c r="E45" s="718">
        <f>SUM(E46:E47)</f>
        <v>0</v>
      </c>
      <c r="F45" s="718">
        <f>SUM(F46:F47)</f>
        <v>0</v>
      </c>
      <c r="G45" s="718">
        <f>SUM(G46:G47)</f>
        <v>0</v>
      </c>
      <c r="H45" s="718">
        <f>+E45-F45-G45</f>
        <v>0</v>
      </c>
      <c r="I45" s="718">
        <f>SUM(I46:I47)</f>
        <v>0</v>
      </c>
      <c r="J45" s="719">
        <f>+H45-I45</f>
        <v>0</v>
      </c>
      <c r="P45" s="698">
        <f t="shared" si="2"/>
        <v>1</v>
      </c>
    </row>
    <row r="46" spans="1:16" hidden="1" x14ac:dyDescent="0.25">
      <c r="A46" s="703"/>
      <c r="B46" s="704" t="str">
        <f>+B45</f>
        <v>ZK101.K214.Analysis code</v>
      </c>
      <c r="C46" s="737">
        <f>+'Commissioning &amp; Fees'!C45</f>
        <v>0</v>
      </c>
      <c r="D46" s="737">
        <f>+'Commissioning &amp; Fees'!D45</f>
        <v>0</v>
      </c>
      <c r="E46" s="738">
        <f>+'Commissioning &amp; Fees'!G45</f>
        <v>0</v>
      </c>
      <c r="F46" s="720"/>
      <c r="G46" s="720"/>
      <c r="H46" s="720"/>
      <c r="I46" s="720"/>
      <c r="J46" s="721">
        <f t="shared" si="1"/>
        <v>0</v>
      </c>
      <c r="P46" s="698">
        <f t="shared" si="2"/>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2"/>
        <v>1</v>
      </c>
    </row>
    <row r="48" spans="1:16" hidden="1" x14ac:dyDescent="0.25">
      <c r="A48" s="722" t="s">
        <v>98</v>
      </c>
      <c r="B48" s="715" t="str">
        <f>+'Commissioning &amp; Fees'!B47</f>
        <v>ZK101.K215.Analysis code</v>
      </c>
      <c r="C48" s="716" t="s">
        <v>99</v>
      </c>
      <c r="D48" s="716"/>
      <c r="E48" s="718">
        <f>SUM(E49:E50)</f>
        <v>0</v>
      </c>
      <c r="F48" s="718">
        <f>SUM(F49:F50)</f>
        <v>0</v>
      </c>
      <c r="G48" s="718">
        <f>SUM(G49:G50)</f>
        <v>0</v>
      </c>
      <c r="H48" s="718">
        <f>+E48-F48-G48</f>
        <v>0</v>
      </c>
      <c r="I48" s="718">
        <f>SUM(I49:I50)</f>
        <v>0</v>
      </c>
      <c r="J48" s="719">
        <f>+H48-I48</f>
        <v>0</v>
      </c>
      <c r="P48" s="698">
        <f t="shared" si="2"/>
        <v>1</v>
      </c>
    </row>
    <row r="49" spans="1:16" hidden="1" x14ac:dyDescent="0.25">
      <c r="A49" s="703"/>
      <c r="B49" s="704" t="str">
        <f>+B48</f>
        <v>ZK101.K215.Analysis code</v>
      </c>
      <c r="C49" s="737">
        <f>+'Commissioning &amp; Fees'!C48</f>
        <v>0</v>
      </c>
      <c r="D49" s="737">
        <f>+'Commissioning &amp; Fees'!D48</f>
        <v>0</v>
      </c>
      <c r="E49" s="738">
        <f>+'Commissioning &amp; Fees'!G48</f>
        <v>0</v>
      </c>
      <c r="F49" s="720"/>
      <c r="G49" s="720"/>
      <c r="H49" s="720"/>
      <c r="I49" s="720"/>
      <c r="J49" s="721">
        <f t="shared" si="1"/>
        <v>0</v>
      </c>
      <c r="P49" s="698">
        <f t="shared" si="2"/>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2"/>
        <v>1</v>
      </c>
    </row>
    <row r="51" spans="1:16" hidden="1" x14ac:dyDescent="0.25">
      <c r="A51" s="714" t="s">
        <v>100</v>
      </c>
      <c r="B51" s="715" t="str">
        <f>+'Commissioning &amp; Fees'!B50</f>
        <v>ZK101.K216.Analysis code</v>
      </c>
      <c r="C51" s="716" t="s">
        <v>101</v>
      </c>
      <c r="D51" s="716"/>
      <c r="E51" s="718">
        <f>SUM(E52:E53)</f>
        <v>0</v>
      </c>
      <c r="F51" s="718">
        <f>SUM(F52:F53)</f>
        <v>0</v>
      </c>
      <c r="G51" s="718">
        <f>SUM(G52:G53)</f>
        <v>0</v>
      </c>
      <c r="H51" s="718">
        <f>+E51-F51-G51</f>
        <v>0</v>
      </c>
      <c r="I51" s="718">
        <f>SUM(I52:I53)</f>
        <v>0</v>
      </c>
      <c r="J51" s="719">
        <f>+H51-I51</f>
        <v>0</v>
      </c>
      <c r="P51" s="698">
        <f t="shared" si="2"/>
        <v>1</v>
      </c>
    </row>
    <row r="52" spans="1:16" hidden="1" x14ac:dyDescent="0.25">
      <c r="A52" s="699"/>
      <c r="B52" s="700" t="str">
        <f>+B51</f>
        <v>ZK101.K216.Analysis code</v>
      </c>
      <c r="C52" s="737">
        <f>+'Commissioning &amp; Fees'!C51</f>
        <v>0</v>
      </c>
      <c r="D52" s="737">
        <f>+'Commissioning &amp; Fees'!D51</f>
        <v>0</v>
      </c>
      <c r="E52" s="738">
        <f>+'Commissioning &amp; Fees'!G51</f>
        <v>0</v>
      </c>
      <c r="F52" s="720"/>
      <c r="G52" s="720"/>
      <c r="H52" s="720"/>
      <c r="I52" s="720"/>
      <c r="J52" s="721">
        <f t="shared" si="1"/>
        <v>0</v>
      </c>
      <c r="P52" s="698">
        <f t="shared" si="2"/>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2"/>
        <v>1</v>
      </c>
    </row>
    <row r="54" spans="1:16" hidden="1" x14ac:dyDescent="0.25">
      <c r="A54" s="714" t="s">
        <v>102</v>
      </c>
      <c r="B54" s="715" t="str">
        <f>+'Commissioning &amp; Fees'!B53</f>
        <v>ZK101.K217.Analysis code</v>
      </c>
      <c r="C54" s="716" t="s">
        <v>103</v>
      </c>
      <c r="D54" s="716"/>
      <c r="E54" s="718">
        <f>SUM(E55:E56)</f>
        <v>0</v>
      </c>
      <c r="F54" s="718">
        <f>SUM(F55:F56)</f>
        <v>0</v>
      </c>
      <c r="G54" s="718">
        <f>SUM(G55:G56)</f>
        <v>0</v>
      </c>
      <c r="H54" s="718">
        <f>+E54-F54-G54</f>
        <v>0</v>
      </c>
      <c r="I54" s="718">
        <f>SUM(I55:I56)</f>
        <v>0</v>
      </c>
      <c r="J54" s="719">
        <f>+H54-I54</f>
        <v>0</v>
      </c>
      <c r="P54" s="698">
        <f t="shared" si="2"/>
        <v>1</v>
      </c>
    </row>
    <row r="55" spans="1:16" hidden="1" x14ac:dyDescent="0.25">
      <c r="A55" s="699"/>
      <c r="B55" s="700" t="str">
        <f>+B54</f>
        <v>ZK101.K217.Analysis code</v>
      </c>
      <c r="C55" s="737">
        <f>+'Commissioning &amp; Fees'!C54</f>
        <v>0</v>
      </c>
      <c r="D55" s="737">
        <f>+'Commissioning &amp; Fees'!D54</f>
        <v>0</v>
      </c>
      <c r="E55" s="738">
        <f>+'Commissioning &amp; Fees'!G54</f>
        <v>0</v>
      </c>
      <c r="F55" s="720"/>
      <c r="G55" s="720"/>
      <c r="H55" s="720"/>
      <c r="I55" s="720"/>
      <c r="J55" s="721">
        <f t="shared" si="1"/>
        <v>0</v>
      </c>
      <c r="P55" s="698">
        <f t="shared" si="2"/>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2"/>
        <v>1</v>
      </c>
    </row>
    <row r="57" spans="1:16" hidden="1" x14ac:dyDescent="0.25">
      <c r="A57" s="714" t="s">
        <v>104</v>
      </c>
      <c r="B57" s="715" t="str">
        <f>+'Commissioning &amp; Fees'!B56</f>
        <v>ZK101.K218.Analysis code</v>
      </c>
      <c r="C57" s="716" t="s">
        <v>105</v>
      </c>
      <c r="D57" s="716"/>
      <c r="E57" s="718">
        <f>SUM(E58:E59)</f>
        <v>0</v>
      </c>
      <c r="F57" s="718">
        <f>SUM(F58:F59)</f>
        <v>0</v>
      </c>
      <c r="G57" s="718">
        <f>SUM(G58:G59)</f>
        <v>0</v>
      </c>
      <c r="H57" s="718">
        <f>+E57-F57-G57</f>
        <v>0</v>
      </c>
      <c r="I57" s="718">
        <f>SUM(I58:I59)</f>
        <v>0</v>
      </c>
      <c r="J57" s="719">
        <f>+H57-I57</f>
        <v>0</v>
      </c>
      <c r="P57" s="698">
        <f t="shared" si="2"/>
        <v>1</v>
      </c>
    </row>
    <row r="58" spans="1:16" hidden="1" x14ac:dyDescent="0.25">
      <c r="A58" s="699"/>
      <c r="B58" s="700" t="str">
        <f>+B57</f>
        <v>ZK101.K218.Analysis code</v>
      </c>
      <c r="C58" s="737">
        <f>+'Commissioning &amp; Fees'!C57</f>
        <v>0</v>
      </c>
      <c r="D58" s="737">
        <f>+'Commissioning &amp; Fees'!D57</f>
        <v>0</v>
      </c>
      <c r="E58" s="738">
        <f>+'Commissioning &amp; Fees'!G57</f>
        <v>0</v>
      </c>
      <c r="F58" s="720"/>
      <c r="G58" s="720"/>
      <c r="H58" s="720"/>
      <c r="I58" s="720"/>
      <c r="J58" s="721">
        <f t="shared" si="1"/>
        <v>0</v>
      </c>
      <c r="P58" s="698">
        <f t="shared" si="2"/>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2"/>
        <v>1</v>
      </c>
    </row>
    <row r="60" spans="1:16" hidden="1" x14ac:dyDescent="0.25">
      <c r="A60" s="722" t="s">
        <v>106</v>
      </c>
      <c r="B60" s="715" t="str">
        <f>+'Commissioning &amp; Fees'!B59</f>
        <v>ZK101.K219.Analysis code</v>
      </c>
      <c r="C60" s="716" t="s">
        <v>107</v>
      </c>
      <c r="D60" s="716"/>
      <c r="E60" s="718">
        <f>SUM(E61:E62)</f>
        <v>0</v>
      </c>
      <c r="F60" s="718">
        <f>SUM(F61:F62)</f>
        <v>0</v>
      </c>
      <c r="G60" s="718">
        <f>SUM(G61:G62)</f>
        <v>0</v>
      </c>
      <c r="H60" s="718">
        <f>+E60-F60-G60</f>
        <v>0</v>
      </c>
      <c r="I60" s="718">
        <f>SUM(I61:I62)</f>
        <v>0</v>
      </c>
      <c r="J60" s="719">
        <f>+H60-I60</f>
        <v>0</v>
      </c>
      <c r="P60" s="698">
        <f t="shared" si="2"/>
        <v>1</v>
      </c>
    </row>
    <row r="61" spans="1:16" hidden="1" x14ac:dyDescent="0.25">
      <c r="A61" s="739"/>
      <c r="B61" s="740" t="str">
        <f>+B60</f>
        <v>ZK101.K219.Analysis code</v>
      </c>
      <c r="C61" s="737">
        <f>+'Commissioning &amp; Fees'!C60</f>
        <v>0</v>
      </c>
      <c r="D61" s="737">
        <f>+'Commissioning &amp; Fees'!D60</f>
        <v>0</v>
      </c>
      <c r="E61" s="738">
        <f>+'Commissioning &amp; Fees'!G60</f>
        <v>0</v>
      </c>
      <c r="F61" s="720"/>
      <c r="G61" s="720"/>
      <c r="H61" s="720"/>
      <c r="I61" s="720"/>
      <c r="J61" s="721">
        <f t="shared" si="1"/>
        <v>0</v>
      </c>
      <c r="P61" s="698">
        <f t="shared" si="2"/>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2"/>
        <v>1</v>
      </c>
    </row>
    <row r="63" spans="1:16" hidden="1" x14ac:dyDescent="0.25">
      <c r="A63" s="714" t="s">
        <v>108</v>
      </c>
      <c r="B63" s="715" t="str">
        <f>+'Development R&amp;D'!B8</f>
        <v>ZK102.K201.Analysis code</v>
      </c>
      <c r="C63" s="716" t="s">
        <v>109</v>
      </c>
      <c r="D63" s="716"/>
      <c r="E63" s="723">
        <f>SUM(E64:E65)</f>
        <v>0</v>
      </c>
      <c r="F63" s="723">
        <f>SUM(F64:F85)</f>
        <v>0</v>
      </c>
      <c r="G63" s="723">
        <f>SUM(G64:G85)</f>
        <v>0</v>
      </c>
      <c r="H63" s="723">
        <f>+E63-F63-G63</f>
        <v>0</v>
      </c>
      <c r="I63" s="723">
        <f>SUM(I64:I85)</f>
        <v>0</v>
      </c>
      <c r="J63" s="719">
        <f>+H63-I63</f>
        <v>0</v>
      </c>
      <c r="P63" s="698">
        <f t="shared" si="2"/>
        <v>1</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2"/>
        <v>1</v>
      </c>
    </row>
    <row r="65" spans="1:16" hidden="1" x14ac:dyDescent="0.25">
      <c r="A65" s="699"/>
      <c r="B65" s="700"/>
      <c r="C65" s="724">
        <f>+'Development R&amp;D'!C10</f>
        <v>0</v>
      </c>
      <c r="D65" s="724">
        <f>+'Development R&amp;D'!D10</f>
        <v>0</v>
      </c>
      <c r="E65" s="744">
        <f>+'Development R&amp;D'!G10</f>
        <v>0</v>
      </c>
      <c r="F65" s="720"/>
      <c r="G65" s="720"/>
      <c r="H65" s="720"/>
      <c r="I65" s="720"/>
      <c r="J65" s="721">
        <f t="shared" si="1"/>
        <v>0</v>
      </c>
      <c r="P65" s="698">
        <f t="shared" si="2"/>
        <v>1</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2"/>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2"/>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2"/>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2"/>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2"/>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2"/>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2"/>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2"/>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2"/>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3">+E75-F75-G75-I75</f>
        <v>0</v>
      </c>
      <c r="P75" s="698">
        <f t="shared" si="2"/>
        <v>1</v>
      </c>
    </row>
    <row r="76" spans="1:16" hidden="1" x14ac:dyDescent="0.25">
      <c r="A76" s="699"/>
      <c r="B76" s="700"/>
      <c r="C76" s="724">
        <f>+'Development R&amp;D'!C21</f>
        <v>0</v>
      </c>
      <c r="D76" s="724">
        <f>+'Development R&amp;D'!D21</f>
        <v>0</v>
      </c>
      <c r="E76" s="744">
        <f>+'Development R&amp;D'!G21</f>
        <v>0</v>
      </c>
      <c r="F76" s="720"/>
      <c r="G76" s="720"/>
      <c r="H76" s="720"/>
      <c r="I76" s="720"/>
      <c r="J76" s="721">
        <f t="shared" si="3"/>
        <v>0</v>
      </c>
      <c r="P76" s="698">
        <f t="shared" si="2"/>
        <v>1</v>
      </c>
    </row>
    <row r="77" spans="1:16" hidden="1" x14ac:dyDescent="0.25">
      <c r="A77" s="699"/>
      <c r="B77" s="700"/>
      <c r="C77" s="724">
        <f>+'Development R&amp;D'!C22</f>
        <v>0</v>
      </c>
      <c r="D77" s="724">
        <f>+'Development R&amp;D'!D22</f>
        <v>0</v>
      </c>
      <c r="E77" s="744">
        <f>+'Development R&amp;D'!G22</f>
        <v>0</v>
      </c>
      <c r="F77" s="720"/>
      <c r="G77" s="720"/>
      <c r="H77" s="720"/>
      <c r="I77" s="720"/>
      <c r="J77" s="721">
        <f t="shared" si="3"/>
        <v>0</v>
      </c>
      <c r="P77" s="698">
        <f t="shared" si="2"/>
        <v>1</v>
      </c>
    </row>
    <row r="78" spans="1:16" hidden="1" x14ac:dyDescent="0.25">
      <c r="A78" s="699"/>
      <c r="B78" s="700"/>
      <c r="C78" s="724">
        <f>+'Development R&amp;D'!C23</f>
        <v>0</v>
      </c>
      <c r="D78" s="724">
        <f>+'Development R&amp;D'!D23</f>
        <v>0</v>
      </c>
      <c r="E78" s="744">
        <f>+'Development R&amp;D'!G23</f>
        <v>0</v>
      </c>
      <c r="F78" s="720"/>
      <c r="G78" s="720"/>
      <c r="H78" s="720"/>
      <c r="I78" s="720"/>
      <c r="J78" s="721">
        <f t="shared" si="3"/>
        <v>0</v>
      </c>
      <c r="P78" s="698">
        <f t="shared" si="2"/>
        <v>1</v>
      </c>
    </row>
    <row r="79" spans="1:16" hidden="1" x14ac:dyDescent="0.25">
      <c r="A79" s="699"/>
      <c r="B79" s="700"/>
      <c r="C79" s="724">
        <f>+'Development R&amp;D'!C24</f>
        <v>0</v>
      </c>
      <c r="D79" s="724">
        <f>+'Development R&amp;D'!D24</f>
        <v>0</v>
      </c>
      <c r="E79" s="744">
        <f>+'Development R&amp;D'!G24</f>
        <v>0</v>
      </c>
      <c r="F79" s="720"/>
      <c r="G79" s="720"/>
      <c r="H79" s="720"/>
      <c r="I79" s="720"/>
      <c r="J79" s="721">
        <f t="shared" si="3"/>
        <v>0</v>
      </c>
      <c r="P79" s="698">
        <f t="shared" si="2"/>
        <v>1</v>
      </c>
    </row>
    <row r="80" spans="1:16" hidden="1"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3"/>
        <v>0</v>
      </c>
      <c r="P80" s="698">
        <f t="shared" si="2"/>
        <v>1</v>
      </c>
    </row>
    <row r="81" spans="1:16" hidden="1" x14ac:dyDescent="0.25">
      <c r="A81" s="699"/>
      <c r="B81" s="700"/>
      <c r="C81" s="724">
        <f>+'Development R&amp;D'!C26</f>
        <v>0</v>
      </c>
      <c r="D81" s="724">
        <f>+'Development R&amp;D'!D26</f>
        <v>0</v>
      </c>
      <c r="E81" s="744">
        <f>+'Development R&amp;D'!G26</f>
        <v>0</v>
      </c>
      <c r="F81" s="720"/>
      <c r="G81" s="720"/>
      <c r="H81" s="720"/>
      <c r="I81" s="720"/>
      <c r="J81" s="721">
        <f t="shared" si="3"/>
        <v>0</v>
      </c>
      <c r="P81" s="698">
        <f t="shared" si="2"/>
        <v>1</v>
      </c>
    </row>
    <row r="82" spans="1:16" hidden="1" x14ac:dyDescent="0.25">
      <c r="A82" s="699"/>
      <c r="B82" s="700"/>
      <c r="C82" s="724">
        <f>+'Development R&amp;D'!C27</f>
        <v>0</v>
      </c>
      <c r="D82" s="724">
        <f>+'Development R&amp;D'!D27</f>
        <v>0</v>
      </c>
      <c r="E82" s="744">
        <f>+'Development R&amp;D'!G27</f>
        <v>0</v>
      </c>
      <c r="F82" s="720"/>
      <c r="G82" s="720"/>
      <c r="H82" s="720"/>
      <c r="I82" s="720"/>
      <c r="J82" s="721">
        <f t="shared" si="3"/>
        <v>0</v>
      </c>
      <c r="P82" s="698">
        <f t="shared" si="2"/>
        <v>1</v>
      </c>
    </row>
    <row r="83" spans="1:16" hidden="1" x14ac:dyDescent="0.25">
      <c r="A83" s="699"/>
      <c r="B83" s="700"/>
      <c r="C83" s="724">
        <f>+'Development R&amp;D'!C28</f>
        <v>0</v>
      </c>
      <c r="D83" s="724">
        <f>+'Development R&amp;D'!D28</f>
        <v>0</v>
      </c>
      <c r="E83" s="744">
        <f>+'Development R&amp;D'!G28</f>
        <v>0</v>
      </c>
      <c r="F83" s="720"/>
      <c r="G83" s="720"/>
      <c r="H83" s="720"/>
      <c r="I83" s="720"/>
      <c r="J83" s="721">
        <f t="shared" si="3"/>
        <v>0</v>
      </c>
      <c r="P83" s="698">
        <f t="shared" si="2"/>
        <v>1</v>
      </c>
    </row>
    <row r="84" spans="1:16" hidden="1" x14ac:dyDescent="0.25">
      <c r="A84" s="699"/>
      <c r="B84" s="700" t="str">
        <f>+B63</f>
        <v>ZK102.K201.Analysis code</v>
      </c>
      <c r="C84" s="724">
        <f>+'Development R&amp;D'!C29</f>
        <v>0</v>
      </c>
      <c r="D84" s="724">
        <f>+'Development R&amp;D'!D29</f>
        <v>0</v>
      </c>
      <c r="E84" s="744">
        <f>+'Development R&amp;D'!G29</f>
        <v>0</v>
      </c>
      <c r="F84" s="720"/>
      <c r="G84" s="720"/>
      <c r="H84" s="720"/>
      <c r="I84" s="720"/>
      <c r="J84" s="721">
        <f t="shared" si="3"/>
        <v>0</v>
      </c>
      <c r="P84" s="698">
        <f t="shared" si="2"/>
        <v>1</v>
      </c>
    </row>
    <row r="85" spans="1:16" hidden="1"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2"/>
        <v>1</v>
      </c>
    </row>
    <row r="86" spans="1:16" hidden="1" x14ac:dyDescent="0.25">
      <c r="A86" s="714" t="s">
        <v>112</v>
      </c>
      <c r="B86" s="715" t="str">
        <f>+'Development R&amp;D'!B31</f>
        <v>ZK102.K115.Analysis code</v>
      </c>
      <c r="C86" s="716" t="s">
        <v>113</v>
      </c>
      <c r="D86" s="716"/>
      <c r="E86" s="723">
        <f>SUM(E87:E90)</f>
        <v>0</v>
      </c>
      <c r="F86" s="723">
        <f>SUM(F87:F90)</f>
        <v>0</v>
      </c>
      <c r="G86" s="723">
        <f>SUM(G87:G90)</f>
        <v>0</v>
      </c>
      <c r="H86" s="723">
        <f>+E86-F86-G86</f>
        <v>0</v>
      </c>
      <c r="I86" s="723">
        <f>SUM(I87:I90)</f>
        <v>0</v>
      </c>
      <c r="J86" s="719">
        <f>+H86-I86</f>
        <v>0</v>
      </c>
      <c r="P86" s="698">
        <f t="shared" si="2"/>
        <v>1</v>
      </c>
    </row>
    <row r="87" spans="1:16" hidden="1" x14ac:dyDescent="0.25">
      <c r="A87" s="699"/>
      <c r="B87" s="700"/>
      <c r="C87" s="724">
        <f>+'Development R&amp;D'!C32</f>
        <v>0</v>
      </c>
      <c r="D87" s="724">
        <f>+'Development R&amp;D'!D32</f>
        <v>0</v>
      </c>
      <c r="E87" s="725">
        <f>+'Development R&amp;D'!G32</f>
        <v>0</v>
      </c>
      <c r="F87" s="701"/>
      <c r="G87" s="705"/>
      <c r="H87" s="705"/>
      <c r="I87" s="705"/>
      <c r="J87" s="706">
        <f t="shared" si="3"/>
        <v>0</v>
      </c>
      <c r="P87" s="698">
        <f t="shared" si="2"/>
        <v>1</v>
      </c>
    </row>
    <row r="88" spans="1:16" hidden="1" x14ac:dyDescent="0.25">
      <c r="A88" s="699"/>
      <c r="B88" s="700"/>
      <c r="C88" s="724">
        <f>+'Development R&amp;D'!C33</f>
        <v>0</v>
      </c>
      <c r="D88" s="724">
        <f>+'Development R&amp;D'!D33</f>
        <v>0</v>
      </c>
      <c r="E88" s="744">
        <f>+'Development R&amp;D'!G33</f>
        <v>0</v>
      </c>
      <c r="F88" s="727"/>
      <c r="G88" s="727"/>
      <c r="H88" s="727"/>
      <c r="I88" s="727"/>
      <c r="J88" s="728">
        <f t="shared" si="3"/>
        <v>0</v>
      </c>
      <c r="P88" s="698">
        <f t="shared" si="2"/>
        <v>1</v>
      </c>
    </row>
    <row r="89" spans="1:16" hidden="1" x14ac:dyDescent="0.25">
      <c r="A89" s="699"/>
      <c r="B89" s="700" t="str">
        <f>+B86</f>
        <v>ZK102.K115.Analysis code</v>
      </c>
      <c r="C89" s="724">
        <f>+'Development R&amp;D'!C34</f>
        <v>0</v>
      </c>
      <c r="D89" s="724">
        <f>+'Development R&amp;D'!D34</f>
        <v>0</v>
      </c>
      <c r="E89" s="744">
        <f>+'Development R&amp;D'!G34</f>
        <v>0</v>
      </c>
      <c r="F89" s="727"/>
      <c r="G89" s="727"/>
      <c r="H89" s="727"/>
      <c r="I89" s="727"/>
      <c r="J89" s="728">
        <f t="shared" si="3"/>
        <v>0</v>
      </c>
      <c r="P89" s="698">
        <f t="shared" si="2"/>
        <v>1</v>
      </c>
    </row>
    <row r="90" spans="1:16" hidden="1"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2"/>
        <v>1</v>
      </c>
    </row>
    <row r="91" spans="1:16" hidden="1" x14ac:dyDescent="0.25">
      <c r="A91" s="714" t="s">
        <v>110</v>
      </c>
      <c r="B91" s="715" t="str">
        <f>+'Development R&amp;D'!B36</f>
        <v>ZK102.K116.Analysis code</v>
      </c>
      <c r="C91" s="716" t="s">
        <v>111</v>
      </c>
      <c r="D91" s="716"/>
      <c r="E91" s="718">
        <f>SUM(E92:E95)</f>
        <v>0</v>
      </c>
      <c r="F91" s="718">
        <f>SUM(F92:F95)</f>
        <v>0</v>
      </c>
      <c r="G91" s="718">
        <f>SUM(G92:G95)</f>
        <v>0</v>
      </c>
      <c r="H91" s="718">
        <f>+E91-F91-G91</f>
        <v>0</v>
      </c>
      <c r="I91" s="718">
        <f>SUM(I92:I95)</f>
        <v>0</v>
      </c>
      <c r="J91" s="719">
        <f>+H91-I91</f>
        <v>0</v>
      </c>
      <c r="P91" s="698">
        <f t="shared" si="2"/>
        <v>1</v>
      </c>
    </row>
    <row r="92" spans="1:16" hidden="1" x14ac:dyDescent="0.25">
      <c r="A92" s="699"/>
      <c r="B92" s="700"/>
      <c r="C92" s="724">
        <f>+'Development R&amp;D'!C37</f>
        <v>0</v>
      </c>
      <c r="D92" s="724">
        <f>+'Development R&amp;D'!D37</f>
        <v>0</v>
      </c>
      <c r="E92" s="744">
        <f>+'Development R&amp;D'!G37</f>
        <v>0</v>
      </c>
      <c r="F92" s="720"/>
      <c r="G92" s="727"/>
      <c r="H92" s="727"/>
      <c r="I92" s="727"/>
      <c r="J92" s="728">
        <f t="shared" si="3"/>
        <v>0</v>
      </c>
      <c r="P92" s="698">
        <f t="shared" si="2"/>
        <v>1</v>
      </c>
    </row>
    <row r="93" spans="1:16" hidden="1" x14ac:dyDescent="0.25">
      <c r="A93" s="699"/>
      <c r="B93" s="700"/>
      <c r="C93" s="724">
        <f>+'Development R&amp;D'!C38</f>
        <v>0</v>
      </c>
      <c r="D93" s="724">
        <f>+'Development R&amp;D'!D38</f>
        <v>0</v>
      </c>
      <c r="E93" s="744">
        <f>+'Development R&amp;D'!G38</f>
        <v>0</v>
      </c>
      <c r="F93" s="727"/>
      <c r="G93" s="727"/>
      <c r="H93" s="727"/>
      <c r="I93" s="727"/>
      <c r="J93" s="728">
        <f t="shared" si="3"/>
        <v>0</v>
      </c>
      <c r="P93" s="698">
        <f t="shared" ref="P93:P156" si="4">+IF(SUM(E93:I93)=0,1,0)</f>
        <v>1</v>
      </c>
    </row>
    <row r="94" spans="1:16" hidden="1" x14ac:dyDescent="0.25">
      <c r="A94" s="699"/>
      <c r="B94" s="700" t="str">
        <f>+B91</f>
        <v>ZK102.K116.Analysis code</v>
      </c>
      <c r="C94" s="724">
        <f>+'Development R&amp;D'!C39</f>
        <v>0</v>
      </c>
      <c r="D94" s="724">
        <f>+'Development R&amp;D'!D39</f>
        <v>0</v>
      </c>
      <c r="E94" s="744">
        <f>+'Development R&amp;D'!G39</f>
        <v>0</v>
      </c>
      <c r="F94" s="720"/>
      <c r="G94" s="720"/>
      <c r="H94" s="720"/>
      <c r="I94" s="720"/>
      <c r="J94" s="721">
        <f t="shared" si="3"/>
        <v>0</v>
      </c>
      <c r="P94" s="698">
        <f t="shared" si="4"/>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4"/>
        <v>1</v>
      </c>
    </row>
    <row r="96" spans="1:16" hidden="1" x14ac:dyDescent="0.25">
      <c r="A96" s="714" t="s">
        <v>114</v>
      </c>
      <c r="B96" s="715" t="str">
        <f>+'Development R&amp;D'!B41</f>
        <v>ZK102.K202.Analysis code</v>
      </c>
      <c r="C96" s="716" t="s">
        <v>115</v>
      </c>
      <c r="D96" s="716"/>
      <c r="E96" s="718">
        <f>SUM(E97:E100)</f>
        <v>0</v>
      </c>
      <c r="F96" s="718">
        <f>SUM(F97:F100)</f>
        <v>0</v>
      </c>
      <c r="G96" s="718">
        <f>SUM(G97:G100)</f>
        <v>0</v>
      </c>
      <c r="H96" s="718">
        <f>+E96-F96-G96</f>
        <v>0</v>
      </c>
      <c r="I96" s="718">
        <f>SUM(I97:I100)</f>
        <v>0</v>
      </c>
      <c r="J96" s="719">
        <f>+H96-I96</f>
        <v>0</v>
      </c>
      <c r="P96" s="698">
        <f t="shared" si="4"/>
        <v>1</v>
      </c>
    </row>
    <row r="97" spans="1:16" hidden="1" x14ac:dyDescent="0.25">
      <c r="A97" s="703"/>
      <c r="B97" s="704"/>
      <c r="C97" s="724">
        <f>+'Development R&amp;D'!C42</f>
        <v>0</v>
      </c>
      <c r="D97" s="724">
        <f>+'Development R&amp;D'!D42</f>
        <v>0</v>
      </c>
      <c r="E97" s="744">
        <f>+'Development R&amp;D'!G42</f>
        <v>0</v>
      </c>
      <c r="F97" s="720"/>
      <c r="G97" s="727"/>
      <c r="H97" s="727"/>
      <c r="I97" s="727"/>
      <c r="J97" s="728">
        <f t="shared" si="3"/>
        <v>0</v>
      </c>
      <c r="P97" s="698">
        <f t="shared" si="4"/>
        <v>1</v>
      </c>
    </row>
    <row r="98" spans="1:16" hidden="1" x14ac:dyDescent="0.25">
      <c r="A98" s="699"/>
      <c r="B98" s="700"/>
      <c r="C98" s="724">
        <f>+'Development R&amp;D'!C43</f>
        <v>0</v>
      </c>
      <c r="D98" s="724">
        <f>+'Development R&amp;D'!D43</f>
        <v>0</v>
      </c>
      <c r="E98" s="744">
        <f>+'Development R&amp;D'!G43</f>
        <v>0</v>
      </c>
      <c r="F98" s="727"/>
      <c r="G98" s="727"/>
      <c r="H98" s="727"/>
      <c r="I98" s="727"/>
      <c r="J98" s="728">
        <f t="shared" si="3"/>
        <v>0</v>
      </c>
      <c r="P98" s="698">
        <f t="shared" si="4"/>
        <v>1</v>
      </c>
    </row>
    <row r="99" spans="1:16" hidden="1" x14ac:dyDescent="0.25">
      <c r="A99" s="703"/>
      <c r="B99" s="700" t="str">
        <f>+B96</f>
        <v>ZK102.K202.Analysis code</v>
      </c>
      <c r="C99" s="724">
        <f>+'Development R&amp;D'!C44</f>
        <v>0</v>
      </c>
      <c r="D99" s="724">
        <f>+'Development R&amp;D'!D44</f>
        <v>0</v>
      </c>
      <c r="E99" s="744">
        <f>+'Development R&amp;D'!G44</f>
        <v>0</v>
      </c>
      <c r="F99" s="727"/>
      <c r="G99" s="727"/>
      <c r="H99" s="727"/>
      <c r="I99" s="727"/>
      <c r="J99" s="728">
        <f t="shared" si="3"/>
        <v>0</v>
      </c>
      <c r="P99" s="698">
        <f t="shared" si="4"/>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4"/>
        <v>1</v>
      </c>
    </row>
    <row r="101" spans="1:16" hidden="1" x14ac:dyDescent="0.25">
      <c r="A101" s="714" t="s">
        <v>116</v>
      </c>
      <c r="B101" s="715" t="str">
        <f>+'Development R&amp;D'!B46</f>
        <v>ZK102.K203.Analysis code</v>
      </c>
      <c r="C101" s="716" t="s">
        <v>117</v>
      </c>
      <c r="D101" s="716"/>
      <c r="E101" s="718">
        <f>SUM(E102:E105)</f>
        <v>0</v>
      </c>
      <c r="F101" s="718">
        <f>SUM(F102:F105)</f>
        <v>0</v>
      </c>
      <c r="G101" s="718">
        <f>SUM(G102:G105)</f>
        <v>0</v>
      </c>
      <c r="H101" s="718">
        <f>+E101-F101-G101</f>
        <v>0</v>
      </c>
      <c r="I101" s="718">
        <f>SUM(I102:I105)</f>
        <v>0</v>
      </c>
      <c r="J101" s="719">
        <f>+H101-I101</f>
        <v>0</v>
      </c>
      <c r="P101" s="698">
        <f t="shared" si="4"/>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3"/>
        <v>0</v>
      </c>
      <c r="P102" s="698">
        <f t="shared" si="4"/>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3"/>
        <v>0</v>
      </c>
      <c r="P103" s="698">
        <f t="shared" si="4"/>
        <v>1</v>
      </c>
    </row>
    <row r="104" spans="1:16" hidden="1" x14ac:dyDescent="0.25">
      <c r="A104" s="699"/>
      <c r="B104" s="700" t="str">
        <f>+B101</f>
        <v>ZK102.K203.Analysis code</v>
      </c>
      <c r="C104" s="724">
        <f>+'Development R&amp;D'!C49</f>
        <v>0</v>
      </c>
      <c r="D104" s="724">
        <f>+'Development R&amp;D'!D49</f>
        <v>0</v>
      </c>
      <c r="E104" s="744">
        <f>+'Development R&amp;D'!G49</f>
        <v>0</v>
      </c>
      <c r="F104" s="727"/>
      <c r="G104" s="727"/>
      <c r="H104" s="727"/>
      <c r="I104" s="727"/>
      <c r="J104" s="728">
        <f t="shared" si="3"/>
        <v>0</v>
      </c>
      <c r="P104" s="698">
        <f t="shared" si="4"/>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4"/>
        <v>1</v>
      </c>
    </row>
    <row r="106" spans="1:16" hidden="1" x14ac:dyDescent="0.25">
      <c r="A106" s="714" t="s">
        <v>317</v>
      </c>
      <c r="B106" s="715" t="str">
        <f>+'Development R&amp;D'!B51</f>
        <v>ZK102.K117.Analysis code</v>
      </c>
      <c r="C106" s="716" t="s">
        <v>5095</v>
      </c>
      <c r="D106" s="716"/>
      <c r="E106" s="718">
        <f>SUM(E107:E109)</f>
        <v>0</v>
      </c>
      <c r="F106" s="718">
        <f>SUM(F107:F109)</f>
        <v>0</v>
      </c>
      <c r="G106" s="718">
        <f>SUM(G107:G109)</f>
        <v>0</v>
      </c>
      <c r="H106" s="718">
        <f>+E106-F106-G106</f>
        <v>0</v>
      </c>
      <c r="I106" s="718">
        <f>SUM(I107:I109)</f>
        <v>0</v>
      </c>
      <c r="J106" s="719">
        <f>+H106-I106</f>
        <v>0</v>
      </c>
      <c r="P106" s="698">
        <f t="shared" si="4"/>
        <v>1</v>
      </c>
    </row>
    <row r="107" spans="1:16" hidden="1" x14ac:dyDescent="0.25">
      <c r="A107" s="699"/>
      <c r="B107" s="700"/>
      <c r="C107" s="724">
        <f>+'Development R&amp;D'!C52</f>
        <v>0</v>
      </c>
      <c r="D107" s="724">
        <f>+'Development R&amp;D'!D52</f>
        <v>0</v>
      </c>
      <c r="E107" s="744">
        <f>+'Development R&amp;D'!G52</f>
        <v>0</v>
      </c>
      <c r="F107" s="720"/>
      <c r="G107" s="720"/>
      <c r="H107" s="720"/>
      <c r="I107" s="720"/>
      <c r="J107" s="721">
        <f>+E107-F107-G107-I107</f>
        <v>0</v>
      </c>
      <c r="P107" s="698">
        <f t="shared" si="4"/>
        <v>1</v>
      </c>
    </row>
    <row r="108" spans="1:16" hidden="1" x14ac:dyDescent="0.25">
      <c r="A108" s="699"/>
      <c r="B108" s="700" t="str">
        <f>+B106</f>
        <v>ZK102.K117.Analysis code</v>
      </c>
      <c r="C108" s="724">
        <f>+'Development R&amp;D'!C53</f>
        <v>0</v>
      </c>
      <c r="D108" s="724">
        <f>+'Development R&amp;D'!D53</f>
        <v>0</v>
      </c>
      <c r="E108" s="744">
        <f>+'Development R&amp;D'!G53</f>
        <v>0</v>
      </c>
      <c r="F108" s="727"/>
      <c r="G108" s="727"/>
      <c r="H108" s="727"/>
      <c r="I108" s="727"/>
      <c r="J108" s="728">
        <f>+E108-F108-G108-I108</f>
        <v>0</v>
      </c>
      <c r="P108" s="698">
        <f t="shared" si="4"/>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4"/>
        <v>1</v>
      </c>
    </row>
    <row r="110" spans="1:16" hidden="1" x14ac:dyDescent="0.25">
      <c r="A110" s="722" t="s">
        <v>118</v>
      </c>
      <c r="B110" s="715" t="str">
        <f>+'Creative &amp; Production'!B8</f>
        <v>ZK103.K161.Analysis code</v>
      </c>
      <c r="C110" s="716" t="s">
        <v>119</v>
      </c>
      <c r="D110" s="716"/>
      <c r="E110" s="723">
        <f>SUM(E111:E127)</f>
        <v>0</v>
      </c>
      <c r="F110" s="723">
        <f>SUM(F111:F127)</f>
        <v>0</v>
      </c>
      <c r="G110" s="723">
        <f>SUM(G111:G127)</f>
        <v>0</v>
      </c>
      <c r="H110" s="723">
        <f>+E110-F110-G110</f>
        <v>0</v>
      </c>
      <c r="I110" s="723">
        <f>SUM(I111:I127)</f>
        <v>0</v>
      </c>
      <c r="J110" s="719">
        <f>+H110-I110</f>
        <v>0</v>
      </c>
      <c r="P110" s="698">
        <f t="shared" si="4"/>
        <v>1</v>
      </c>
    </row>
    <row r="111" spans="1:16" hidden="1" x14ac:dyDescent="0.25">
      <c r="A111" s="699"/>
      <c r="B111" s="700"/>
      <c r="C111" s="724">
        <f>+'Creative &amp; Production'!C9</f>
        <v>0</v>
      </c>
      <c r="D111" s="724">
        <f>+'Creative &amp; Production'!D9</f>
        <v>0</v>
      </c>
      <c r="E111" s="726">
        <f>+'Creative &amp; Production'!G9</f>
        <v>0</v>
      </c>
      <c r="F111" s="701"/>
      <c r="G111" s="701"/>
      <c r="H111" s="701"/>
      <c r="I111" s="701"/>
      <c r="J111" s="702">
        <f t="shared" si="3"/>
        <v>0</v>
      </c>
      <c r="P111" s="698">
        <f t="shared" si="4"/>
        <v>1</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3"/>
        <v>0</v>
      </c>
      <c r="P112" s="698">
        <f t="shared" si="4"/>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3"/>
        <v>0</v>
      </c>
      <c r="P113" s="698">
        <f t="shared" si="4"/>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3"/>
        <v>0</v>
      </c>
      <c r="P114" s="698">
        <f t="shared" si="4"/>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3"/>
        <v>0</v>
      </c>
      <c r="P115" s="698">
        <f t="shared" si="4"/>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3"/>
        <v>0</v>
      </c>
      <c r="P116" s="698">
        <f t="shared" si="4"/>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3"/>
        <v>0</v>
      </c>
      <c r="P117" s="698">
        <f t="shared" si="4"/>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3"/>
        <v>0</v>
      </c>
      <c r="P118" s="698">
        <f t="shared" si="4"/>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3"/>
        <v>0</v>
      </c>
      <c r="P119" s="698">
        <f t="shared" si="4"/>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3"/>
        <v>0</v>
      </c>
      <c r="P120" s="698">
        <f t="shared" si="4"/>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3"/>
        <v>0</v>
      </c>
      <c r="P121" s="698">
        <f t="shared" si="4"/>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3"/>
        <v>0</v>
      </c>
      <c r="P122" s="698">
        <f t="shared" si="4"/>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3"/>
        <v>0</v>
      </c>
      <c r="P123" s="698">
        <f t="shared" si="4"/>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3"/>
        <v>0</v>
      </c>
      <c r="P124" s="698">
        <f t="shared" si="4"/>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3"/>
        <v>0</v>
      </c>
      <c r="P125" s="698">
        <f t="shared" si="4"/>
        <v>1</v>
      </c>
    </row>
    <row r="126" spans="1:16" hidden="1" x14ac:dyDescent="0.25">
      <c r="A126" s="699"/>
      <c r="B126" s="700" t="str">
        <f>+B110</f>
        <v>ZK103.K161.Analysis code</v>
      </c>
      <c r="C126" s="724">
        <f>+'Creative &amp; Production'!C24</f>
        <v>0</v>
      </c>
      <c r="D126" s="724">
        <f>+'Creative &amp; Production'!D24</f>
        <v>0</v>
      </c>
      <c r="E126" s="738">
        <f>+'Creative &amp; Production'!G24</f>
        <v>0</v>
      </c>
      <c r="F126" s="720"/>
      <c r="G126" s="720"/>
      <c r="H126" s="720"/>
      <c r="I126" s="720"/>
      <c r="J126" s="721">
        <f t="shared" si="3"/>
        <v>0</v>
      </c>
      <c r="P126" s="698">
        <f t="shared" si="4"/>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4"/>
        <v>1</v>
      </c>
    </row>
    <row r="128" spans="1:16" hidden="1" x14ac:dyDescent="0.25">
      <c r="A128" s="722" t="s">
        <v>120</v>
      </c>
      <c r="B128" s="715" t="str">
        <f>+'Creative &amp; Production'!B26</f>
        <v>ZK103.K223.Analysis code</v>
      </c>
      <c r="C128" s="716" t="s">
        <v>121</v>
      </c>
      <c r="D128" s="716"/>
      <c r="E128" s="723">
        <f>SUM(E129:E141)</f>
        <v>0</v>
      </c>
      <c r="F128" s="723">
        <f>SUM(F129:F141)</f>
        <v>0</v>
      </c>
      <c r="G128" s="723">
        <f>SUM(G129:G141)</f>
        <v>0</v>
      </c>
      <c r="H128" s="723">
        <f>+E128-F128-G128</f>
        <v>0</v>
      </c>
      <c r="I128" s="723">
        <f>SUM(I129:I141)</f>
        <v>0</v>
      </c>
      <c r="J128" s="719">
        <f>+H128-I128</f>
        <v>0</v>
      </c>
      <c r="P128" s="698">
        <f t="shared" si="4"/>
        <v>1</v>
      </c>
    </row>
    <row r="129" spans="1:16" hidden="1" x14ac:dyDescent="0.25">
      <c r="A129" s="699"/>
      <c r="B129" s="700"/>
      <c r="C129" s="724">
        <f>+'Creative &amp; Production'!C27</f>
        <v>0</v>
      </c>
      <c r="D129" s="724">
        <f>+'Creative &amp; Production'!D27</f>
        <v>0</v>
      </c>
      <c r="E129" s="726">
        <f>+'Creative &amp; Production'!G27</f>
        <v>0</v>
      </c>
      <c r="F129" s="701"/>
      <c r="G129" s="701"/>
      <c r="H129" s="701"/>
      <c r="I129" s="701"/>
      <c r="J129" s="702">
        <f t="shared" si="3"/>
        <v>0</v>
      </c>
      <c r="P129" s="698">
        <f t="shared" si="4"/>
        <v>1</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3"/>
        <v>0</v>
      </c>
      <c r="P130" s="698">
        <f t="shared" si="4"/>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3"/>
        <v>0</v>
      </c>
      <c r="P131" s="698">
        <f t="shared" si="4"/>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3"/>
        <v>0</v>
      </c>
      <c r="P132" s="698">
        <f t="shared" si="4"/>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3"/>
        <v>0</v>
      </c>
      <c r="P133" s="698">
        <f t="shared" si="4"/>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3"/>
        <v>0</v>
      </c>
      <c r="P134" s="698">
        <f t="shared" si="4"/>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3"/>
        <v>0</v>
      </c>
      <c r="P135" s="698">
        <f t="shared" si="4"/>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3"/>
        <v>0</v>
      </c>
      <c r="P136" s="698">
        <f t="shared" si="4"/>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3"/>
        <v>0</v>
      </c>
      <c r="P137" s="698">
        <f t="shared" si="4"/>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3"/>
        <v>0</v>
      </c>
      <c r="P138" s="698">
        <f t="shared" si="4"/>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3"/>
        <v>0</v>
      </c>
      <c r="P139" s="698">
        <f t="shared" si="4"/>
        <v>1</v>
      </c>
    </row>
    <row r="140" spans="1:16" hidden="1" x14ac:dyDescent="0.25">
      <c r="A140" s="703"/>
      <c r="B140" s="715" t="str">
        <f>+B128</f>
        <v>ZK103.K223.Analysis code</v>
      </c>
      <c r="C140" s="724">
        <f>+'Creative &amp; Production'!C38</f>
        <v>0</v>
      </c>
      <c r="D140" s="724">
        <f>+'Creative &amp; Production'!D38</f>
        <v>0</v>
      </c>
      <c r="E140" s="738">
        <f>+'Creative &amp; Production'!G38</f>
        <v>0</v>
      </c>
      <c r="F140" s="727"/>
      <c r="G140" s="727"/>
      <c r="H140" s="727"/>
      <c r="I140" s="727"/>
      <c r="J140" s="728">
        <f t="shared" si="3"/>
        <v>0</v>
      </c>
      <c r="P140" s="698">
        <f t="shared" si="4"/>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4"/>
        <v>1</v>
      </c>
    </row>
    <row r="142" spans="1:16" hidden="1" x14ac:dyDescent="0.25">
      <c r="A142" s="722" t="s">
        <v>122</v>
      </c>
      <c r="B142" s="715" t="str">
        <f>+'Creative &amp; Production'!B40</f>
        <v>ZK103.K224.Analysis code</v>
      </c>
      <c r="C142" s="716" t="s">
        <v>123</v>
      </c>
      <c r="D142" s="716"/>
      <c r="E142" s="717">
        <f>SUM(E143:E147)</f>
        <v>0</v>
      </c>
      <c r="F142" s="718">
        <f>SUM(F143:F147)</f>
        <v>0</v>
      </c>
      <c r="G142" s="718">
        <f>SUM(G143:G147)</f>
        <v>0</v>
      </c>
      <c r="H142" s="718">
        <f>+E142-F142-G142</f>
        <v>0</v>
      </c>
      <c r="I142" s="718">
        <f>SUM(I143:I147)</f>
        <v>0</v>
      </c>
      <c r="J142" s="719">
        <f>+H142-I142</f>
        <v>0</v>
      </c>
      <c r="P142" s="698">
        <f t="shared" si="4"/>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5">+E143-F143-G143-I143</f>
        <v>0</v>
      </c>
      <c r="P143" s="698">
        <f t="shared" si="4"/>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5"/>
        <v>0</v>
      </c>
      <c r="P144" s="698">
        <f t="shared" si="4"/>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5"/>
        <v>0</v>
      </c>
      <c r="P145" s="698">
        <f t="shared" si="4"/>
        <v>1</v>
      </c>
    </row>
    <row r="146" spans="1:16" hidden="1" x14ac:dyDescent="0.25">
      <c r="A146" s="703"/>
      <c r="B146" s="740" t="str">
        <f>+B142</f>
        <v>ZK103.K224.Analysis code</v>
      </c>
      <c r="C146" s="724">
        <f>+'Creative &amp; Production'!C44</f>
        <v>0</v>
      </c>
      <c r="D146" s="724">
        <f>+'Creative &amp; Production'!D44</f>
        <v>0</v>
      </c>
      <c r="E146" s="738">
        <f>+'Creative &amp; Production'!G44</f>
        <v>0</v>
      </c>
      <c r="F146" s="727"/>
      <c r="G146" s="727"/>
      <c r="H146" s="727"/>
      <c r="I146" s="727"/>
      <c r="J146" s="728">
        <f t="shared" si="5"/>
        <v>0</v>
      </c>
      <c r="P146" s="698">
        <f t="shared" si="4"/>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4"/>
        <v>1</v>
      </c>
    </row>
    <row r="148" spans="1:16" hidden="1" x14ac:dyDescent="0.25">
      <c r="A148" s="722" t="s">
        <v>124</v>
      </c>
      <c r="B148" s="715" t="str">
        <f>+'Creative &amp; Production'!B46</f>
        <v>ZK103.K225.Analysis code</v>
      </c>
      <c r="C148" s="716" t="s">
        <v>125</v>
      </c>
      <c r="D148" s="716"/>
      <c r="E148" s="723">
        <f>SUM(E149:E154)</f>
        <v>0</v>
      </c>
      <c r="F148" s="723">
        <f>SUM(F149:F154)</f>
        <v>0</v>
      </c>
      <c r="G148" s="723">
        <f>SUM(G149:G154)</f>
        <v>0</v>
      </c>
      <c r="H148" s="723">
        <f>+E148-F148-G148</f>
        <v>0</v>
      </c>
      <c r="I148" s="723">
        <f>SUM(I149:I154)</f>
        <v>0</v>
      </c>
      <c r="J148" s="719">
        <f>+H148-I148</f>
        <v>0</v>
      </c>
      <c r="P148" s="698">
        <f t="shared" si="4"/>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5"/>
        <v>0</v>
      </c>
      <c r="P149" s="698">
        <f t="shared" si="4"/>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5"/>
        <v>0</v>
      </c>
      <c r="P150" s="698">
        <f t="shared" si="4"/>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5"/>
        <v>0</v>
      </c>
      <c r="P151" s="698">
        <f t="shared" si="4"/>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5"/>
        <v>0</v>
      </c>
      <c r="P152" s="698">
        <f t="shared" si="4"/>
        <v>1</v>
      </c>
    </row>
    <row r="153" spans="1:16" hidden="1" x14ac:dyDescent="0.25">
      <c r="A153" s="699"/>
      <c r="B153" s="700" t="str">
        <f>+B148</f>
        <v>ZK103.K225.Analysis code</v>
      </c>
      <c r="C153" s="724">
        <f>+'Creative &amp; Production'!C51</f>
        <v>0</v>
      </c>
      <c r="D153" s="724">
        <f>+'Creative &amp; Production'!D51</f>
        <v>0</v>
      </c>
      <c r="E153" s="738">
        <f>+'Creative &amp; Production'!G51</f>
        <v>0</v>
      </c>
      <c r="F153" s="727"/>
      <c r="G153" s="727"/>
      <c r="H153" s="727"/>
      <c r="I153" s="727"/>
      <c r="J153" s="728">
        <f t="shared" si="5"/>
        <v>0</v>
      </c>
      <c r="P153" s="698">
        <f t="shared" si="4"/>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4"/>
        <v>1</v>
      </c>
    </row>
    <row r="155" spans="1:16" hidden="1" x14ac:dyDescent="0.25">
      <c r="A155" s="722" t="s">
        <v>126</v>
      </c>
      <c r="B155" s="715" t="str">
        <f>+'Creative &amp; Production'!B53</f>
        <v>ZK103.K226.Analysis code</v>
      </c>
      <c r="C155" s="716" t="s">
        <v>127</v>
      </c>
      <c r="D155" s="716"/>
      <c r="E155" s="717">
        <f>SUM(E156:E171)</f>
        <v>0</v>
      </c>
      <c r="F155" s="718">
        <f>SUM(F156:F171)</f>
        <v>0</v>
      </c>
      <c r="G155" s="718">
        <f>SUM(G156:G171)</f>
        <v>0</v>
      </c>
      <c r="H155" s="718">
        <f>+E155-F155-G155</f>
        <v>0</v>
      </c>
      <c r="I155" s="718">
        <f>SUM(I156:I171)</f>
        <v>0</v>
      </c>
      <c r="J155" s="719">
        <f>+H155-I155</f>
        <v>0</v>
      </c>
      <c r="P155" s="698">
        <f t="shared" si="4"/>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5"/>
        <v>0</v>
      </c>
      <c r="P156" s="698">
        <f t="shared" si="4"/>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5"/>
        <v>0</v>
      </c>
      <c r="P157" s="698">
        <f t="shared" ref="P157:P220" si="6">+IF(SUM(E157:I157)=0,1,0)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5"/>
        <v>0</v>
      </c>
      <c r="P158" s="698">
        <f t="shared" si="6"/>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5"/>
        <v>0</v>
      </c>
      <c r="P159" s="698">
        <f t="shared" si="6"/>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5"/>
        <v>0</v>
      </c>
      <c r="P160" s="698">
        <f t="shared" si="6"/>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5"/>
        <v>0</v>
      </c>
      <c r="P161" s="698">
        <f t="shared" si="6"/>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5"/>
        <v>0</v>
      </c>
      <c r="P162" s="698">
        <f t="shared" si="6"/>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5"/>
        <v>0</v>
      </c>
      <c r="P163" s="698">
        <f t="shared" si="6"/>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5"/>
        <v>0</v>
      </c>
      <c r="P164" s="698">
        <f t="shared" si="6"/>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5"/>
        <v>0</v>
      </c>
      <c r="P165" s="698">
        <f t="shared" si="6"/>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5"/>
        <v>0</v>
      </c>
      <c r="P166" s="698">
        <f t="shared" si="6"/>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5"/>
        <v>0</v>
      </c>
      <c r="P167" s="698">
        <f t="shared" si="6"/>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5"/>
        <v>0</v>
      </c>
      <c r="P168" s="698">
        <f t="shared" si="6"/>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5"/>
        <v>0</v>
      </c>
      <c r="P169" s="698">
        <f t="shared" si="6"/>
        <v>1</v>
      </c>
    </row>
    <row r="170" spans="1:16" hidden="1" x14ac:dyDescent="0.25">
      <c r="A170" s="699"/>
      <c r="B170" s="700" t="str">
        <f>+B155</f>
        <v>ZK103.K226.Analysis code</v>
      </c>
      <c r="C170" s="724">
        <f>+'Creative &amp; Production'!C68</f>
        <v>0</v>
      </c>
      <c r="D170" s="724">
        <f>+'Creative &amp; Production'!D68</f>
        <v>0</v>
      </c>
      <c r="E170" s="738">
        <f>+'Creative &amp; Production'!G68</f>
        <v>0</v>
      </c>
      <c r="F170" s="727"/>
      <c r="G170" s="727"/>
      <c r="H170" s="727"/>
      <c r="I170" s="727"/>
      <c r="J170" s="728">
        <f t="shared" si="5"/>
        <v>0</v>
      </c>
      <c r="P170" s="698">
        <f t="shared" si="6"/>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6"/>
        <v>1</v>
      </c>
    </row>
    <row r="172" spans="1:16" hidden="1" x14ac:dyDescent="0.25">
      <c r="A172" s="722" t="s">
        <v>128</v>
      </c>
      <c r="B172" s="715" t="str">
        <f>+'Creative &amp; Production'!B70</f>
        <v>ZK103.K227.Analysis code</v>
      </c>
      <c r="C172" s="716" t="s">
        <v>129</v>
      </c>
      <c r="D172" s="716"/>
      <c r="E172" s="717">
        <f>SUM(E173:E178)</f>
        <v>0</v>
      </c>
      <c r="F172" s="718">
        <f>SUM(F173:F178)</f>
        <v>0</v>
      </c>
      <c r="G172" s="718">
        <f>SUM(G173:G178)</f>
        <v>0</v>
      </c>
      <c r="H172" s="718">
        <f>+E172-F172-G172</f>
        <v>0</v>
      </c>
      <c r="I172" s="718">
        <f>SUM(I173:I178)</f>
        <v>0</v>
      </c>
      <c r="J172" s="719">
        <f>+H172-I172</f>
        <v>0</v>
      </c>
      <c r="P172" s="698">
        <f t="shared" si="6"/>
        <v>1</v>
      </c>
    </row>
    <row r="173" spans="1:16" hidden="1" x14ac:dyDescent="0.25">
      <c r="A173" s="699"/>
      <c r="B173" s="700"/>
      <c r="C173" s="724">
        <f>+'Creative &amp; Production'!C71</f>
        <v>0</v>
      </c>
      <c r="D173" s="724">
        <f>+'Creative &amp; Production'!D71</f>
        <v>0</v>
      </c>
      <c r="E173" s="738">
        <f>+'Creative &amp; Production'!G71</f>
        <v>0</v>
      </c>
      <c r="F173" s="720"/>
      <c r="G173" s="720"/>
      <c r="H173" s="720"/>
      <c r="I173" s="720"/>
      <c r="J173" s="721">
        <f t="shared" si="5"/>
        <v>0</v>
      </c>
      <c r="P173" s="698">
        <f t="shared" si="6"/>
        <v>1</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5"/>
        <v>0</v>
      </c>
      <c r="P174" s="698">
        <f t="shared" si="6"/>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5"/>
        <v>0</v>
      </c>
      <c r="P175" s="698">
        <f t="shared" si="6"/>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5"/>
        <v>0</v>
      </c>
      <c r="P176" s="698">
        <f t="shared" si="6"/>
        <v>1</v>
      </c>
    </row>
    <row r="177" spans="1:16" hidden="1" x14ac:dyDescent="0.25">
      <c r="A177" s="699"/>
      <c r="B177" s="700" t="str">
        <f>+B172</f>
        <v>ZK103.K227.Analysis code</v>
      </c>
      <c r="C177" s="724">
        <f>+'Creative &amp; Production'!C75</f>
        <v>0</v>
      </c>
      <c r="D177" s="724">
        <f>+'Creative &amp; Production'!D75</f>
        <v>0</v>
      </c>
      <c r="E177" s="738">
        <f>+'Creative &amp; Production'!G75</f>
        <v>0</v>
      </c>
      <c r="F177" s="727"/>
      <c r="G177" s="727"/>
      <c r="H177" s="727"/>
      <c r="I177" s="727"/>
      <c r="J177" s="728">
        <f t="shared" si="5"/>
        <v>0</v>
      </c>
      <c r="P177" s="698">
        <f t="shared" si="6"/>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6"/>
        <v>1</v>
      </c>
    </row>
    <row r="179" spans="1:16" hidden="1" x14ac:dyDescent="0.25">
      <c r="A179" s="722" t="s">
        <v>130</v>
      </c>
      <c r="B179" s="715" t="str">
        <f>+Performers!B8</f>
        <v>ZK104.K231.Analysis code</v>
      </c>
      <c r="C179" s="716" t="s">
        <v>131</v>
      </c>
      <c r="D179" s="716"/>
      <c r="E179" s="717">
        <f>SUM(E180:E187)</f>
        <v>0</v>
      </c>
      <c r="F179" s="718">
        <f>SUM(F180:F187)</f>
        <v>0</v>
      </c>
      <c r="G179" s="718">
        <f>SUM(G180:G187)</f>
        <v>0</v>
      </c>
      <c r="H179" s="718">
        <f>+E179-F179-G179</f>
        <v>0</v>
      </c>
      <c r="I179" s="718">
        <f>SUM(I180:I187)</f>
        <v>0</v>
      </c>
      <c r="J179" s="719">
        <f>+H179-I179</f>
        <v>0</v>
      </c>
      <c r="P179" s="698">
        <f t="shared" si="6"/>
        <v>1</v>
      </c>
    </row>
    <row r="180" spans="1:16" hidden="1" x14ac:dyDescent="0.25">
      <c r="A180" s="699"/>
      <c r="B180" s="700"/>
      <c r="C180" s="724">
        <f>+Performers!C9</f>
        <v>0</v>
      </c>
      <c r="D180" s="724">
        <f>+Performers!D9</f>
        <v>0</v>
      </c>
      <c r="E180" s="738">
        <f>+Performers!G9</f>
        <v>0</v>
      </c>
      <c r="F180" s="720"/>
      <c r="G180" s="720"/>
      <c r="H180" s="720"/>
      <c r="I180" s="720"/>
      <c r="J180" s="721">
        <f t="shared" si="5"/>
        <v>0</v>
      </c>
      <c r="P180" s="698">
        <f t="shared" si="6"/>
        <v>1</v>
      </c>
    </row>
    <row r="181" spans="1:16" hidden="1" x14ac:dyDescent="0.25">
      <c r="A181" s="699"/>
      <c r="B181" s="700"/>
      <c r="C181" s="724">
        <f>+Performers!C10</f>
        <v>0</v>
      </c>
      <c r="D181" s="724">
        <f>+Performers!D10</f>
        <v>0</v>
      </c>
      <c r="E181" s="738">
        <f>+Performers!G10</f>
        <v>0</v>
      </c>
      <c r="F181" s="720"/>
      <c r="G181" s="720"/>
      <c r="H181" s="720"/>
      <c r="I181" s="720"/>
      <c r="J181" s="721">
        <f t="shared" si="5"/>
        <v>0</v>
      </c>
      <c r="P181" s="698">
        <f t="shared" si="6"/>
        <v>1</v>
      </c>
    </row>
    <row r="182" spans="1:16" hidden="1" x14ac:dyDescent="0.25">
      <c r="A182" s="699"/>
      <c r="B182" s="700"/>
      <c r="C182" s="724">
        <f>+Performers!C11</f>
        <v>0</v>
      </c>
      <c r="D182" s="724">
        <f>+Performers!D11</f>
        <v>0</v>
      </c>
      <c r="E182" s="738">
        <f>+Performers!G11</f>
        <v>0</v>
      </c>
      <c r="F182" s="720"/>
      <c r="G182" s="720"/>
      <c r="H182" s="720"/>
      <c r="I182" s="720"/>
      <c r="J182" s="721">
        <f t="shared" si="5"/>
        <v>0</v>
      </c>
      <c r="P182" s="698">
        <f t="shared" si="6"/>
        <v>1</v>
      </c>
    </row>
    <row r="183" spans="1:16" hidden="1" x14ac:dyDescent="0.25">
      <c r="A183" s="699"/>
      <c r="B183" s="700"/>
      <c r="C183" s="724">
        <f>+Performers!C12</f>
        <v>0</v>
      </c>
      <c r="D183" s="724">
        <f>+Performers!D12</f>
        <v>0</v>
      </c>
      <c r="E183" s="738">
        <f>+Performers!G12</f>
        <v>0</v>
      </c>
      <c r="F183" s="720"/>
      <c r="G183" s="720"/>
      <c r="H183" s="720"/>
      <c r="I183" s="720"/>
      <c r="J183" s="721">
        <f t="shared" si="5"/>
        <v>0</v>
      </c>
      <c r="P183" s="698">
        <f t="shared" si="6"/>
        <v>1</v>
      </c>
    </row>
    <row r="184" spans="1:16" hidden="1" x14ac:dyDescent="0.25">
      <c r="A184" s="699"/>
      <c r="B184" s="700"/>
      <c r="C184" s="724">
        <f>+Performers!C13</f>
        <v>0</v>
      </c>
      <c r="D184" s="724">
        <f>+Performers!D13</f>
        <v>0</v>
      </c>
      <c r="E184" s="738">
        <f>+Performers!G13</f>
        <v>0</v>
      </c>
      <c r="F184" s="720"/>
      <c r="G184" s="720"/>
      <c r="H184" s="720"/>
      <c r="I184" s="720"/>
      <c r="J184" s="721">
        <f t="shared" si="5"/>
        <v>0</v>
      </c>
      <c r="P184" s="698">
        <f t="shared" si="6"/>
        <v>1</v>
      </c>
    </row>
    <row r="185" spans="1:16" hidden="1" x14ac:dyDescent="0.25">
      <c r="A185" s="699"/>
      <c r="B185" s="700"/>
      <c r="C185" s="724">
        <f>+Performers!C14</f>
        <v>0</v>
      </c>
      <c r="D185" s="724">
        <f>+Performers!D14</f>
        <v>0</v>
      </c>
      <c r="E185" s="738">
        <f>+Performers!G14</f>
        <v>0</v>
      </c>
      <c r="F185" s="720"/>
      <c r="G185" s="720"/>
      <c r="H185" s="720"/>
      <c r="I185" s="720"/>
      <c r="J185" s="721">
        <f t="shared" si="5"/>
        <v>0</v>
      </c>
      <c r="P185" s="698">
        <f t="shared" si="6"/>
        <v>1</v>
      </c>
    </row>
    <row r="186" spans="1:16" hidden="1" x14ac:dyDescent="0.25">
      <c r="A186" s="699"/>
      <c r="B186" s="700" t="str">
        <f>+B179</f>
        <v>ZK104.K231.Analysis code</v>
      </c>
      <c r="C186" s="724">
        <f>+Performers!C15</f>
        <v>0</v>
      </c>
      <c r="D186" s="724">
        <f>+Performers!D15</f>
        <v>0</v>
      </c>
      <c r="E186" s="738">
        <f>+Performers!G15</f>
        <v>0</v>
      </c>
      <c r="F186" s="720"/>
      <c r="G186" s="720"/>
      <c r="H186" s="720"/>
      <c r="I186" s="720"/>
      <c r="J186" s="721">
        <f t="shared" si="5"/>
        <v>0</v>
      </c>
      <c r="P186" s="698">
        <f t="shared" si="6"/>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6"/>
        <v>1</v>
      </c>
    </row>
    <row r="188" spans="1:16" hidden="1" x14ac:dyDescent="0.25">
      <c r="A188" s="722" t="s">
        <v>132</v>
      </c>
      <c r="B188" s="715" t="str">
        <f>+Performers!B17</f>
        <v>ZK104.K232.Analysis code</v>
      </c>
      <c r="C188" s="716" t="s">
        <v>133</v>
      </c>
      <c r="D188" s="716"/>
      <c r="E188" s="717">
        <f>SUM(E189:E196)</f>
        <v>0</v>
      </c>
      <c r="F188" s="718">
        <f>SUM(F189:F196)</f>
        <v>0</v>
      </c>
      <c r="G188" s="718">
        <f>SUM(G189:G196)</f>
        <v>0</v>
      </c>
      <c r="H188" s="718">
        <f>+E188-F188-G188</f>
        <v>0</v>
      </c>
      <c r="I188" s="718">
        <f>SUM(I189:I196)</f>
        <v>0</v>
      </c>
      <c r="J188" s="719">
        <f>+H188-I188</f>
        <v>0</v>
      </c>
      <c r="P188" s="698">
        <f t="shared" si="6"/>
        <v>1</v>
      </c>
    </row>
    <row r="189" spans="1:16" hidden="1" x14ac:dyDescent="0.25">
      <c r="A189" s="699"/>
      <c r="B189" s="700"/>
      <c r="C189" s="724">
        <f>+Performers!C18</f>
        <v>0</v>
      </c>
      <c r="D189" s="724">
        <f>+Performers!D18</f>
        <v>0</v>
      </c>
      <c r="E189" s="738">
        <f>+Performers!G18</f>
        <v>0</v>
      </c>
      <c r="F189" s="720">
        <f>+IFERROR(VLOOKUP(#REF!,#REF!,4,FALSE),0)</f>
        <v>0</v>
      </c>
      <c r="G189" s="727"/>
      <c r="H189" s="727"/>
      <c r="I189" s="727"/>
      <c r="J189" s="728">
        <f t="shared" si="5"/>
        <v>0</v>
      </c>
      <c r="P189" s="698">
        <f t="shared" si="6"/>
        <v>1</v>
      </c>
    </row>
    <row r="190" spans="1:16" hidden="1" x14ac:dyDescent="0.25">
      <c r="A190" s="699"/>
      <c r="B190" s="700"/>
      <c r="C190" s="724">
        <f>+Performers!C19</f>
        <v>0</v>
      </c>
      <c r="D190" s="724">
        <f>+Performers!D19</f>
        <v>0</v>
      </c>
      <c r="E190" s="738">
        <f>+Performers!G19</f>
        <v>0</v>
      </c>
      <c r="F190" s="727"/>
      <c r="G190" s="727"/>
      <c r="H190" s="727"/>
      <c r="I190" s="727"/>
      <c r="J190" s="728">
        <f t="shared" si="5"/>
        <v>0</v>
      </c>
      <c r="P190" s="698">
        <f t="shared" si="6"/>
        <v>1</v>
      </c>
    </row>
    <row r="191" spans="1:16" hidden="1" x14ac:dyDescent="0.25">
      <c r="A191" s="699"/>
      <c r="B191" s="700"/>
      <c r="C191" s="724">
        <f>+Performers!C20</f>
        <v>0</v>
      </c>
      <c r="D191" s="724">
        <f>+Performers!D20</f>
        <v>0</v>
      </c>
      <c r="E191" s="738">
        <f>+Performers!G20</f>
        <v>0</v>
      </c>
      <c r="F191" s="727"/>
      <c r="G191" s="727"/>
      <c r="H191" s="727"/>
      <c r="I191" s="727"/>
      <c r="J191" s="728">
        <f t="shared" si="5"/>
        <v>0</v>
      </c>
      <c r="P191" s="698">
        <f t="shared" si="6"/>
        <v>1</v>
      </c>
    </row>
    <row r="192" spans="1:16" hidden="1" x14ac:dyDescent="0.25">
      <c r="A192" s="699"/>
      <c r="B192" s="700"/>
      <c r="C192" s="724">
        <f>+Performers!C21</f>
        <v>0</v>
      </c>
      <c r="D192" s="724">
        <f>+Performers!D21</f>
        <v>0</v>
      </c>
      <c r="E192" s="738">
        <f>+Performers!G21</f>
        <v>0</v>
      </c>
      <c r="F192" s="727"/>
      <c r="G192" s="727"/>
      <c r="H192" s="727"/>
      <c r="I192" s="727"/>
      <c r="J192" s="728">
        <f t="shared" si="5"/>
        <v>0</v>
      </c>
      <c r="P192" s="698">
        <f t="shared" si="6"/>
        <v>1</v>
      </c>
    </row>
    <row r="193" spans="1:16" hidden="1" x14ac:dyDescent="0.25">
      <c r="A193" s="699"/>
      <c r="B193" s="700"/>
      <c r="C193" s="724">
        <f>+Performers!C22</f>
        <v>0</v>
      </c>
      <c r="D193" s="724">
        <f>+Performers!D22</f>
        <v>0</v>
      </c>
      <c r="E193" s="738">
        <f>+Performers!G22</f>
        <v>0</v>
      </c>
      <c r="F193" s="727"/>
      <c r="G193" s="727"/>
      <c r="H193" s="727"/>
      <c r="I193" s="727"/>
      <c r="J193" s="728">
        <f t="shared" si="5"/>
        <v>0</v>
      </c>
      <c r="P193" s="698">
        <f t="shared" si="6"/>
        <v>1</v>
      </c>
    </row>
    <row r="194" spans="1:16" hidden="1" x14ac:dyDescent="0.25">
      <c r="A194" s="699"/>
      <c r="B194" s="700"/>
      <c r="C194" s="724">
        <f>+Performers!C23</f>
        <v>0</v>
      </c>
      <c r="D194" s="724">
        <f>+Performers!D23</f>
        <v>0</v>
      </c>
      <c r="E194" s="738">
        <f>+Performers!G23</f>
        <v>0</v>
      </c>
      <c r="F194" s="727"/>
      <c r="G194" s="727"/>
      <c r="H194" s="727"/>
      <c r="I194" s="727"/>
      <c r="J194" s="728">
        <f t="shared" si="5"/>
        <v>0</v>
      </c>
      <c r="P194" s="698">
        <f t="shared" si="6"/>
        <v>1</v>
      </c>
    </row>
    <row r="195" spans="1:16" hidden="1" x14ac:dyDescent="0.25">
      <c r="A195" s="699"/>
      <c r="B195" s="700" t="str">
        <f>+B188</f>
        <v>ZK104.K232.Analysis code</v>
      </c>
      <c r="C195" s="724">
        <f>+Performers!C24</f>
        <v>0</v>
      </c>
      <c r="D195" s="724">
        <f>+Performers!D24</f>
        <v>0</v>
      </c>
      <c r="E195" s="738">
        <f>+Performers!G24</f>
        <v>0</v>
      </c>
      <c r="F195" s="727"/>
      <c r="G195" s="727"/>
      <c r="H195" s="727"/>
      <c r="I195" s="727"/>
      <c r="J195" s="728">
        <f t="shared" si="5"/>
        <v>0</v>
      </c>
      <c r="P195" s="698">
        <f t="shared" si="6"/>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6"/>
        <v>1</v>
      </c>
    </row>
    <row r="197" spans="1:16" hidden="1" x14ac:dyDescent="0.25">
      <c r="A197" s="722" t="s">
        <v>134</v>
      </c>
      <c r="B197" s="715" t="str">
        <f>+Performers!B26</f>
        <v>ZK104.K233.Analysis code</v>
      </c>
      <c r="C197" s="716" t="s">
        <v>135</v>
      </c>
      <c r="D197" s="716"/>
      <c r="E197" s="717">
        <f>SUM(E198:E202)</f>
        <v>0</v>
      </c>
      <c r="F197" s="718">
        <f>SUM(F198:F202)</f>
        <v>0</v>
      </c>
      <c r="G197" s="718">
        <f>SUM(G198:G202)</f>
        <v>0</v>
      </c>
      <c r="H197" s="718">
        <f>+E197-F197-G197</f>
        <v>0</v>
      </c>
      <c r="I197" s="718">
        <f>SUM(I198:I202)</f>
        <v>0</v>
      </c>
      <c r="J197" s="719">
        <f>+H197-I197</f>
        <v>0</v>
      </c>
      <c r="P197" s="698">
        <f t="shared" si="6"/>
        <v>1</v>
      </c>
    </row>
    <row r="198" spans="1:16" hidden="1" x14ac:dyDescent="0.25">
      <c r="A198" s="703"/>
      <c r="B198" s="704"/>
      <c r="C198" s="724">
        <f>+Performers!C27</f>
        <v>0</v>
      </c>
      <c r="D198" s="724">
        <f>+Performers!D27</f>
        <v>0</v>
      </c>
      <c r="E198" s="738">
        <f>+Performers!G27</f>
        <v>0</v>
      </c>
      <c r="F198" s="720"/>
      <c r="G198" s="720"/>
      <c r="H198" s="720"/>
      <c r="I198" s="720"/>
      <c r="J198" s="721">
        <f t="shared" si="5"/>
        <v>0</v>
      </c>
      <c r="P198" s="698">
        <f t="shared" si="6"/>
        <v>1</v>
      </c>
    </row>
    <row r="199" spans="1:16" hidden="1" x14ac:dyDescent="0.25">
      <c r="A199" s="703"/>
      <c r="B199" s="704"/>
      <c r="C199" s="724">
        <f>+Performers!C28</f>
        <v>0</v>
      </c>
      <c r="D199" s="724">
        <f>+Performers!D28</f>
        <v>0</v>
      </c>
      <c r="E199" s="738">
        <f>+Performers!G28</f>
        <v>0</v>
      </c>
      <c r="F199" s="727"/>
      <c r="G199" s="727"/>
      <c r="H199" s="727"/>
      <c r="I199" s="727"/>
      <c r="J199" s="728">
        <f t="shared" si="5"/>
        <v>0</v>
      </c>
      <c r="P199" s="698">
        <f t="shared" si="6"/>
        <v>1</v>
      </c>
    </row>
    <row r="200" spans="1:16" hidden="1" x14ac:dyDescent="0.25">
      <c r="A200" s="699"/>
      <c r="B200" s="700"/>
      <c r="C200" s="724">
        <f>+Performers!C29</f>
        <v>0</v>
      </c>
      <c r="D200" s="724">
        <f>+Performers!D29</f>
        <v>0</v>
      </c>
      <c r="E200" s="738">
        <f>+Performers!G29</f>
        <v>0</v>
      </c>
      <c r="F200" s="727"/>
      <c r="G200" s="727"/>
      <c r="H200" s="727"/>
      <c r="I200" s="727"/>
      <c r="J200" s="728">
        <f t="shared" si="5"/>
        <v>0</v>
      </c>
      <c r="P200" s="698">
        <f t="shared" si="6"/>
        <v>1</v>
      </c>
    </row>
    <row r="201" spans="1:16" hidden="1" x14ac:dyDescent="0.25">
      <c r="A201" s="703"/>
      <c r="B201" s="704" t="str">
        <f>+B197</f>
        <v>ZK104.K233.Analysis code</v>
      </c>
      <c r="C201" s="724">
        <f>+Performers!C30</f>
        <v>0</v>
      </c>
      <c r="D201" s="724">
        <f>+Performers!D30</f>
        <v>0</v>
      </c>
      <c r="E201" s="738">
        <f>+Performers!G30</f>
        <v>0</v>
      </c>
      <c r="F201" s="727"/>
      <c r="G201" s="727"/>
      <c r="H201" s="727"/>
      <c r="I201" s="727"/>
      <c r="J201" s="728">
        <f t="shared" si="5"/>
        <v>0</v>
      </c>
      <c r="P201" s="698">
        <f t="shared" si="6"/>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6"/>
        <v>1</v>
      </c>
    </row>
    <row r="203" spans="1:16" hidden="1" x14ac:dyDescent="0.25">
      <c r="A203" s="722" t="s">
        <v>136</v>
      </c>
      <c r="B203" s="715" t="str">
        <f>+'Rehearsal Costs'!B8</f>
        <v>ZK105.K237.Analysis code</v>
      </c>
      <c r="C203" s="716" t="s">
        <v>137</v>
      </c>
      <c r="D203" s="716"/>
      <c r="E203" s="717">
        <f>SUM(E204:E218)</f>
        <v>0</v>
      </c>
      <c r="F203" s="718">
        <f>SUM(F204:F218)</f>
        <v>0</v>
      </c>
      <c r="G203" s="718">
        <f>SUM(G204:G218)</f>
        <v>0</v>
      </c>
      <c r="H203" s="718">
        <f>+E203-F203-G203</f>
        <v>0</v>
      </c>
      <c r="I203" s="718">
        <f>SUM(I204:I218)</f>
        <v>0</v>
      </c>
      <c r="J203" s="719">
        <f>+H203-I203</f>
        <v>0</v>
      </c>
      <c r="P203" s="698">
        <f t="shared" si="6"/>
        <v>1</v>
      </c>
    </row>
    <row r="204" spans="1:16" hidden="1" x14ac:dyDescent="0.25">
      <c r="A204" s="699"/>
      <c r="B204" s="700"/>
      <c r="C204" s="724">
        <f>+'Rehearsal Costs'!C9</f>
        <v>0</v>
      </c>
      <c r="D204" s="724">
        <f>+'Rehearsal Costs'!D9</f>
        <v>0</v>
      </c>
      <c r="E204" s="738">
        <f>+'Rehearsal Costs'!G9</f>
        <v>0</v>
      </c>
      <c r="F204" s="720"/>
      <c r="G204" s="720"/>
      <c r="H204" s="720"/>
      <c r="I204" s="720"/>
      <c r="J204" s="728">
        <f t="shared" si="5"/>
        <v>0</v>
      </c>
      <c r="P204" s="698">
        <f t="shared" si="6"/>
        <v>1</v>
      </c>
    </row>
    <row r="205" spans="1:16" hidden="1" x14ac:dyDescent="0.25">
      <c r="A205" s="699"/>
      <c r="B205" s="700"/>
      <c r="C205" s="724">
        <f>+'Rehearsal Costs'!C10</f>
        <v>0</v>
      </c>
      <c r="D205" s="724">
        <f>+'Rehearsal Costs'!D10</f>
        <v>0</v>
      </c>
      <c r="E205" s="738">
        <f>+'Rehearsal Costs'!G10</f>
        <v>0</v>
      </c>
      <c r="F205" s="720"/>
      <c r="G205" s="720"/>
      <c r="H205" s="720"/>
      <c r="I205" s="720"/>
      <c r="J205" s="728">
        <f t="shared" si="5"/>
        <v>0</v>
      </c>
      <c r="P205" s="698">
        <f t="shared" si="6"/>
        <v>1</v>
      </c>
    </row>
    <row r="206" spans="1:16" hidden="1" x14ac:dyDescent="0.25">
      <c r="A206" s="699"/>
      <c r="B206" s="700"/>
      <c r="C206" s="724">
        <f>+'Rehearsal Costs'!C11</f>
        <v>0</v>
      </c>
      <c r="D206" s="724">
        <f>+'Rehearsal Costs'!D11</f>
        <v>0</v>
      </c>
      <c r="E206" s="738">
        <f>+'Rehearsal Costs'!G11</f>
        <v>0</v>
      </c>
      <c r="F206" s="720"/>
      <c r="G206" s="720"/>
      <c r="H206" s="720"/>
      <c r="I206" s="720"/>
      <c r="J206" s="728">
        <f t="shared" si="5"/>
        <v>0</v>
      </c>
      <c r="P206" s="698">
        <f t="shared" si="6"/>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7">+E207-F207-G207-I207</f>
        <v>0</v>
      </c>
      <c r="P207" s="698">
        <f t="shared" si="6"/>
        <v>1</v>
      </c>
    </row>
    <row r="208" spans="1:16" hidden="1" x14ac:dyDescent="0.25">
      <c r="A208" s="699"/>
      <c r="B208" s="700"/>
      <c r="C208" s="724">
        <f>+'Rehearsal Costs'!C13</f>
        <v>0</v>
      </c>
      <c r="D208" s="724">
        <f>+'Rehearsal Costs'!D13</f>
        <v>0</v>
      </c>
      <c r="E208" s="738">
        <f>+'Rehearsal Costs'!G13</f>
        <v>0</v>
      </c>
      <c r="F208" s="720"/>
      <c r="G208" s="720"/>
      <c r="H208" s="720"/>
      <c r="I208" s="720"/>
      <c r="J208" s="728">
        <f t="shared" si="7"/>
        <v>0</v>
      </c>
      <c r="P208" s="698">
        <f t="shared" si="6"/>
        <v>1</v>
      </c>
    </row>
    <row r="209" spans="1:16" hidden="1" x14ac:dyDescent="0.25">
      <c r="A209" s="699"/>
      <c r="B209" s="700"/>
      <c r="C209" s="724">
        <f>+'Rehearsal Costs'!C14</f>
        <v>0</v>
      </c>
      <c r="D209" s="724">
        <f>+'Rehearsal Costs'!D14</f>
        <v>0</v>
      </c>
      <c r="E209" s="738">
        <f>+'Rehearsal Costs'!G14</f>
        <v>0</v>
      </c>
      <c r="F209" s="720"/>
      <c r="G209" s="720"/>
      <c r="H209" s="720"/>
      <c r="I209" s="720"/>
      <c r="J209" s="728">
        <f t="shared" si="7"/>
        <v>0</v>
      </c>
      <c r="P209" s="698">
        <f t="shared" si="6"/>
        <v>1</v>
      </c>
    </row>
    <row r="210" spans="1:16" hidden="1" x14ac:dyDescent="0.25">
      <c r="A210" s="699"/>
      <c r="B210" s="700"/>
      <c r="C210" s="724">
        <f>+'Rehearsal Costs'!C15</f>
        <v>0</v>
      </c>
      <c r="D210" s="724">
        <f>+'Rehearsal Costs'!D15</f>
        <v>0</v>
      </c>
      <c r="E210" s="738">
        <f>+'Rehearsal Costs'!G15</f>
        <v>0</v>
      </c>
      <c r="F210" s="720"/>
      <c r="G210" s="720"/>
      <c r="H210" s="720"/>
      <c r="I210" s="720"/>
      <c r="J210" s="728">
        <f t="shared" si="7"/>
        <v>0</v>
      </c>
      <c r="P210" s="698">
        <f t="shared" si="6"/>
        <v>1</v>
      </c>
    </row>
    <row r="211" spans="1:16" hidden="1" x14ac:dyDescent="0.25">
      <c r="A211" s="699"/>
      <c r="B211" s="700"/>
      <c r="C211" s="724">
        <f>+'Rehearsal Costs'!C16</f>
        <v>0</v>
      </c>
      <c r="D211" s="724">
        <f>+'Rehearsal Costs'!D16</f>
        <v>0</v>
      </c>
      <c r="E211" s="738">
        <f>+'Rehearsal Costs'!G16</f>
        <v>0</v>
      </c>
      <c r="F211" s="720"/>
      <c r="G211" s="720"/>
      <c r="H211" s="720"/>
      <c r="I211" s="720"/>
      <c r="J211" s="728">
        <f t="shared" si="7"/>
        <v>0</v>
      </c>
      <c r="P211" s="698">
        <f t="shared" si="6"/>
        <v>1</v>
      </c>
    </row>
    <row r="212" spans="1:16" hidden="1" x14ac:dyDescent="0.25">
      <c r="A212" s="699"/>
      <c r="B212" s="700"/>
      <c r="C212" s="724">
        <f>+'Rehearsal Costs'!C17</f>
        <v>0</v>
      </c>
      <c r="D212" s="724">
        <f>+'Rehearsal Costs'!D17</f>
        <v>0</v>
      </c>
      <c r="E212" s="738">
        <f>+'Rehearsal Costs'!G17</f>
        <v>0</v>
      </c>
      <c r="F212" s="720"/>
      <c r="G212" s="720"/>
      <c r="H212" s="720"/>
      <c r="I212" s="720"/>
      <c r="J212" s="728">
        <f t="shared" si="7"/>
        <v>0</v>
      </c>
      <c r="P212" s="698">
        <f t="shared" si="6"/>
        <v>1</v>
      </c>
    </row>
    <row r="213" spans="1:16" hidden="1" x14ac:dyDescent="0.25">
      <c r="A213" s="699"/>
      <c r="B213" s="700"/>
      <c r="C213" s="724">
        <f>+'Rehearsal Costs'!C18</f>
        <v>0</v>
      </c>
      <c r="D213" s="724">
        <f>+'Rehearsal Costs'!D18</f>
        <v>0</v>
      </c>
      <c r="E213" s="738">
        <f>+'Rehearsal Costs'!G18</f>
        <v>0</v>
      </c>
      <c r="F213" s="720"/>
      <c r="G213" s="720"/>
      <c r="H213" s="720"/>
      <c r="I213" s="720"/>
      <c r="J213" s="728">
        <f t="shared" si="7"/>
        <v>0</v>
      </c>
      <c r="P213" s="698">
        <f t="shared" si="6"/>
        <v>1</v>
      </c>
    </row>
    <row r="214" spans="1:16" hidden="1" x14ac:dyDescent="0.25">
      <c r="A214" s="699"/>
      <c r="B214" s="700"/>
      <c r="C214" s="724">
        <f>+'Rehearsal Costs'!C19</f>
        <v>0</v>
      </c>
      <c r="D214" s="724">
        <f>+'Rehearsal Costs'!D19</f>
        <v>0</v>
      </c>
      <c r="E214" s="738">
        <f>+'Rehearsal Costs'!G19</f>
        <v>0</v>
      </c>
      <c r="F214" s="720"/>
      <c r="G214" s="720"/>
      <c r="H214" s="720"/>
      <c r="I214" s="720"/>
      <c r="J214" s="728">
        <f t="shared" si="7"/>
        <v>0</v>
      </c>
      <c r="P214" s="698">
        <f t="shared" si="6"/>
        <v>1</v>
      </c>
    </row>
    <row r="215" spans="1:16" hidden="1" x14ac:dyDescent="0.25">
      <c r="A215" s="699"/>
      <c r="B215" s="700"/>
      <c r="C215" s="724">
        <f>+'Rehearsal Costs'!C20</f>
        <v>0</v>
      </c>
      <c r="D215" s="724">
        <f>+'Rehearsal Costs'!D20</f>
        <v>0</v>
      </c>
      <c r="E215" s="738">
        <f>+'Rehearsal Costs'!G20</f>
        <v>0</v>
      </c>
      <c r="F215" s="720"/>
      <c r="G215" s="720"/>
      <c r="H215" s="720"/>
      <c r="I215" s="720"/>
      <c r="J215" s="728">
        <f t="shared" si="7"/>
        <v>0</v>
      </c>
      <c r="P215" s="698">
        <f t="shared" si="6"/>
        <v>1</v>
      </c>
    </row>
    <row r="216" spans="1:16" hidden="1" x14ac:dyDescent="0.25">
      <c r="A216" s="699"/>
      <c r="B216" s="700"/>
      <c r="C216" s="724">
        <f>+'Rehearsal Costs'!C21</f>
        <v>0</v>
      </c>
      <c r="D216" s="724">
        <f>+'Rehearsal Costs'!D21</f>
        <v>0</v>
      </c>
      <c r="E216" s="738">
        <f>+'Rehearsal Costs'!G21</f>
        <v>0</v>
      </c>
      <c r="F216" s="720"/>
      <c r="G216" s="720"/>
      <c r="H216" s="720"/>
      <c r="I216" s="720"/>
      <c r="J216" s="728">
        <f t="shared" si="7"/>
        <v>0</v>
      </c>
      <c r="P216" s="698">
        <f t="shared" si="6"/>
        <v>1</v>
      </c>
    </row>
    <row r="217" spans="1:16" hidden="1" x14ac:dyDescent="0.25">
      <c r="A217" s="699"/>
      <c r="B217" s="700" t="str">
        <f>+B203</f>
        <v>ZK105.K237.Analysis code</v>
      </c>
      <c r="C217" s="724">
        <f>+'Rehearsal Costs'!C22</f>
        <v>0</v>
      </c>
      <c r="D217" s="724">
        <f>+'Rehearsal Costs'!D22</f>
        <v>0</v>
      </c>
      <c r="E217" s="738">
        <f>+'Rehearsal Costs'!G22</f>
        <v>0</v>
      </c>
      <c r="F217" s="720"/>
      <c r="G217" s="720"/>
      <c r="H217" s="720"/>
      <c r="I217" s="720"/>
      <c r="J217" s="728">
        <f t="shared" si="7"/>
        <v>0</v>
      </c>
      <c r="P217" s="698">
        <f t="shared" si="6"/>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6"/>
        <v>1</v>
      </c>
    </row>
    <row r="219" spans="1:16" hidden="1" x14ac:dyDescent="0.25">
      <c r="A219" s="722" t="s">
        <v>138</v>
      </c>
      <c r="B219" s="715" t="str">
        <f>+'Rehearsal Costs'!B24</f>
        <v>ZK105.K238.Analysis code</v>
      </c>
      <c r="C219" s="716" t="s">
        <v>139</v>
      </c>
      <c r="D219" s="716"/>
      <c r="E219" s="717">
        <f>SUM(E220:E227)</f>
        <v>0</v>
      </c>
      <c r="F219" s="718">
        <f>SUM(F220:F227)</f>
        <v>0</v>
      </c>
      <c r="G219" s="718">
        <f>SUM(G220:G227)</f>
        <v>0</v>
      </c>
      <c r="H219" s="718">
        <f>+E219-F219-G219</f>
        <v>0</v>
      </c>
      <c r="I219" s="718">
        <f>SUM(I220:I227)</f>
        <v>0</v>
      </c>
      <c r="J219" s="719">
        <f>+H219-I219</f>
        <v>0</v>
      </c>
      <c r="P219" s="698">
        <f t="shared" si="6"/>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8">+E220-F220-G220-I220</f>
        <v>0</v>
      </c>
      <c r="P220" s="698">
        <f t="shared" si="6"/>
        <v>1</v>
      </c>
    </row>
    <row r="221" spans="1:16" hidden="1" x14ac:dyDescent="0.25">
      <c r="A221" s="699"/>
      <c r="B221" s="700"/>
      <c r="C221" s="724">
        <f>+'Rehearsal Costs'!C26</f>
        <v>0</v>
      </c>
      <c r="D221" s="724">
        <f>+'Rehearsal Costs'!D26</f>
        <v>0</v>
      </c>
      <c r="E221" s="738">
        <f>+'Rehearsal Costs'!G26</f>
        <v>0</v>
      </c>
      <c r="F221" s="727"/>
      <c r="G221" s="727"/>
      <c r="H221" s="727"/>
      <c r="I221" s="727"/>
      <c r="J221" s="728">
        <f t="shared" si="8"/>
        <v>0</v>
      </c>
      <c r="P221" s="698">
        <f t="shared" ref="P221:P284" si="9">+IF(SUM(E221:I221)=0,1,0)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8"/>
        <v>0</v>
      </c>
      <c r="P222" s="698">
        <f t="shared" si="9"/>
        <v>1</v>
      </c>
    </row>
    <row r="223" spans="1:16" hidden="1" x14ac:dyDescent="0.25">
      <c r="A223" s="699"/>
      <c r="B223" s="700"/>
      <c r="C223" s="724">
        <f>+'Rehearsal Costs'!C28</f>
        <v>0</v>
      </c>
      <c r="D223" s="724">
        <f>+'Rehearsal Costs'!D28</f>
        <v>0</v>
      </c>
      <c r="E223" s="738">
        <f>+'Rehearsal Costs'!G28</f>
        <v>0</v>
      </c>
      <c r="F223" s="727"/>
      <c r="G223" s="727"/>
      <c r="H223" s="727"/>
      <c r="I223" s="727"/>
      <c r="J223" s="728">
        <f t="shared" si="8"/>
        <v>0</v>
      </c>
      <c r="P223" s="698">
        <f t="shared" si="9"/>
        <v>1</v>
      </c>
    </row>
    <row r="224" spans="1:16" hidden="1" x14ac:dyDescent="0.25">
      <c r="A224" s="699"/>
      <c r="B224" s="700"/>
      <c r="C224" s="724">
        <f>+'Rehearsal Costs'!C29</f>
        <v>0</v>
      </c>
      <c r="D224" s="724">
        <f>+'Rehearsal Costs'!D29</f>
        <v>0</v>
      </c>
      <c r="E224" s="738">
        <f>+'Rehearsal Costs'!G29</f>
        <v>0</v>
      </c>
      <c r="F224" s="727"/>
      <c r="G224" s="727"/>
      <c r="H224" s="727"/>
      <c r="I224" s="727"/>
      <c r="J224" s="728">
        <f t="shared" si="8"/>
        <v>0</v>
      </c>
      <c r="P224" s="698">
        <f t="shared" si="9"/>
        <v>1</v>
      </c>
    </row>
    <row r="225" spans="1:16" hidden="1" x14ac:dyDescent="0.25">
      <c r="A225" s="699"/>
      <c r="B225" s="700"/>
      <c r="C225" s="724">
        <f>+'Rehearsal Costs'!C30</f>
        <v>0</v>
      </c>
      <c r="D225" s="724">
        <f>+'Rehearsal Costs'!D30</f>
        <v>0</v>
      </c>
      <c r="E225" s="738">
        <f>+'Rehearsal Costs'!G30</f>
        <v>0</v>
      </c>
      <c r="F225" s="727"/>
      <c r="G225" s="727"/>
      <c r="H225" s="727"/>
      <c r="I225" s="727"/>
      <c r="J225" s="728">
        <f t="shared" si="8"/>
        <v>0</v>
      </c>
      <c r="P225" s="698">
        <f t="shared" si="9"/>
        <v>1</v>
      </c>
    </row>
    <row r="226" spans="1:16" hidden="1" x14ac:dyDescent="0.25">
      <c r="A226" s="699"/>
      <c r="B226" s="700" t="str">
        <f>+B219</f>
        <v>ZK105.K238.Analysis code</v>
      </c>
      <c r="C226" s="724">
        <f>+'Rehearsal Costs'!C31</f>
        <v>0</v>
      </c>
      <c r="D226" s="724">
        <f>+'Rehearsal Costs'!D31</f>
        <v>0</v>
      </c>
      <c r="E226" s="738">
        <f>+'Rehearsal Costs'!G31</f>
        <v>0</v>
      </c>
      <c r="F226" s="727"/>
      <c r="G226" s="727"/>
      <c r="H226" s="727"/>
      <c r="I226" s="727"/>
      <c r="J226" s="728">
        <f t="shared" si="8"/>
        <v>0</v>
      </c>
      <c r="P226" s="698">
        <f t="shared" si="9"/>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9"/>
        <v>1</v>
      </c>
    </row>
    <row r="228" spans="1:16" hidden="1" x14ac:dyDescent="0.25">
      <c r="A228" s="722" t="s">
        <v>140</v>
      </c>
      <c r="B228" s="715" t="str">
        <f>+'Rehearsal Costs'!B33</f>
        <v>ZK105.K239.Analysis code</v>
      </c>
      <c r="C228" s="716" t="s">
        <v>141</v>
      </c>
      <c r="D228" s="716"/>
      <c r="E228" s="718">
        <f>SUM(E229:E232)</f>
        <v>0</v>
      </c>
      <c r="F228" s="718">
        <f>SUM(F229:F232)</f>
        <v>0</v>
      </c>
      <c r="G228" s="718">
        <f>SUM(G229:G232)</f>
        <v>0</v>
      </c>
      <c r="H228" s="718">
        <f>+E228-F228-G228</f>
        <v>0</v>
      </c>
      <c r="I228" s="718">
        <f>SUM(I229:I232)</f>
        <v>0</v>
      </c>
      <c r="J228" s="719">
        <f>+H228-I228</f>
        <v>0</v>
      </c>
      <c r="P228" s="698">
        <f t="shared" si="9"/>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9"/>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9"/>
        <v>1</v>
      </c>
    </row>
    <row r="231" spans="1:16" hidden="1" x14ac:dyDescent="0.25">
      <c r="A231" s="703"/>
      <c r="B231" s="704" t="str">
        <f>+B228</f>
        <v>ZK105.K239.Analysis code</v>
      </c>
      <c r="C231" s="724">
        <f>+'Rehearsal Costs'!C36</f>
        <v>0</v>
      </c>
      <c r="D231" s="724">
        <f>+'Rehearsal Costs'!D36</f>
        <v>0</v>
      </c>
      <c r="E231" s="738">
        <f>+'Rehearsal Costs'!G36</f>
        <v>0</v>
      </c>
      <c r="F231" s="727"/>
      <c r="G231" s="727"/>
      <c r="H231" s="727"/>
      <c r="I231" s="727"/>
      <c r="J231" s="728">
        <f>+E231-F231-G231-I231</f>
        <v>0</v>
      </c>
      <c r="P231" s="698">
        <f t="shared" si="9"/>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9"/>
        <v>1</v>
      </c>
    </row>
    <row r="233" spans="1:16" hidden="1" x14ac:dyDescent="0.25">
      <c r="A233" s="722" t="s">
        <v>142</v>
      </c>
      <c r="B233" s="715" t="str">
        <f>+'Rehearsal Costs'!B38</f>
        <v>ZK105.K240.Analysis code</v>
      </c>
      <c r="C233" s="716" t="s">
        <v>143</v>
      </c>
      <c r="D233" s="716"/>
      <c r="E233" s="718">
        <f>SUM(E234:E236)</f>
        <v>0</v>
      </c>
      <c r="F233" s="718">
        <f>SUM(F234:F236)</f>
        <v>0</v>
      </c>
      <c r="G233" s="718">
        <f>SUM(G234:G236)</f>
        <v>0</v>
      </c>
      <c r="H233" s="718">
        <f>+E233-F233-G233</f>
        <v>0</v>
      </c>
      <c r="I233" s="718">
        <f>SUM(I234:I236)</f>
        <v>0</v>
      </c>
      <c r="J233" s="719">
        <f>+H233-I233</f>
        <v>0</v>
      </c>
      <c r="P233" s="698">
        <f t="shared" si="9"/>
        <v>1</v>
      </c>
    </row>
    <row r="234" spans="1:16" hidden="1" x14ac:dyDescent="0.25">
      <c r="A234" s="703"/>
      <c r="B234" s="700" t="str">
        <f>+B233</f>
        <v>ZK105.K240.Analysis code</v>
      </c>
      <c r="C234" s="724">
        <f>+'Rehearsal Costs'!C39</f>
        <v>0</v>
      </c>
      <c r="D234" s="724">
        <f>+'Rehearsal Costs'!D39</f>
        <v>0</v>
      </c>
      <c r="E234" s="738">
        <f>+'Rehearsal Costs'!G39</f>
        <v>0</v>
      </c>
      <c r="F234" s="720"/>
      <c r="G234" s="720"/>
      <c r="H234" s="720"/>
      <c r="I234" s="720"/>
      <c r="J234" s="728">
        <f>+E234-F234-G234-I234</f>
        <v>0</v>
      </c>
      <c r="P234" s="698">
        <f t="shared" si="9"/>
        <v>1</v>
      </c>
    </row>
    <row r="235" spans="1:16" hidden="1" x14ac:dyDescent="0.25">
      <c r="A235" s="703"/>
      <c r="B235" s="704" t="str">
        <f>+B233</f>
        <v>ZK105.K240.Analysis code</v>
      </c>
      <c r="C235" s="724">
        <f>+'Rehearsal Costs'!C40</f>
        <v>0</v>
      </c>
      <c r="D235" s="724">
        <f>+'Rehearsal Costs'!D40</f>
        <v>0</v>
      </c>
      <c r="E235" s="738">
        <f>+'Rehearsal Costs'!G40</f>
        <v>0</v>
      </c>
      <c r="F235" s="727"/>
      <c r="G235" s="727"/>
      <c r="H235" s="727"/>
      <c r="I235" s="727"/>
      <c r="J235" s="728">
        <f>+E235-F235-G235-I235</f>
        <v>0</v>
      </c>
      <c r="P235" s="698">
        <f t="shared" si="9"/>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9"/>
        <v>1</v>
      </c>
    </row>
    <row r="237" spans="1:16" hidden="1" x14ac:dyDescent="0.25">
      <c r="A237" s="722" t="s">
        <v>144</v>
      </c>
      <c r="B237" s="715" t="str">
        <f>+'Technical &amp; Production'!B8</f>
        <v>ZK106.K244.Analysis code</v>
      </c>
      <c r="C237" s="716" t="s">
        <v>145</v>
      </c>
      <c r="D237" s="716"/>
      <c r="E237" s="717">
        <f>SUM(E238:E249)</f>
        <v>0</v>
      </c>
      <c r="F237" s="718">
        <f>SUM(F238:F249)</f>
        <v>0</v>
      </c>
      <c r="G237" s="718">
        <f>SUM(G238:G249)</f>
        <v>0</v>
      </c>
      <c r="H237" s="718">
        <f>+E237-F237-G237</f>
        <v>0</v>
      </c>
      <c r="I237" s="718">
        <f>SUM(I238:I249)</f>
        <v>0</v>
      </c>
      <c r="J237" s="719">
        <f>+H237-I237</f>
        <v>0</v>
      </c>
      <c r="P237" s="698">
        <f t="shared" si="9"/>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0">+E238-F238-G238-I238</f>
        <v>0</v>
      </c>
      <c r="P238" s="698">
        <f t="shared" si="9"/>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0"/>
        <v>0</v>
      </c>
      <c r="P239" s="698">
        <f t="shared" si="9"/>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0"/>
        <v>0</v>
      </c>
      <c r="P240" s="698">
        <f t="shared" si="9"/>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0"/>
        <v>0</v>
      </c>
      <c r="P241" s="698">
        <f t="shared" si="9"/>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0"/>
        <v>0</v>
      </c>
      <c r="P242" s="698">
        <f t="shared" si="9"/>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0"/>
        <v>0</v>
      </c>
      <c r="P243" s="698">
        <f t="shared" si="9"/>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0"/>
        <v>0</v>
      </c>
      <c r="P244" s="698">
        <f t="shared" si="9"/>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0"/>
        <v>0</v>
      </c>
      <c r="P245" s="698">
        <f t="shared" si="9"/>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0"/>
        <v>0</v>
      </c>
      <c r="P246" s="698">
        <f t="shared" si="9"/>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0"/>
        <v>0</v>
      </c>
      <c r="P247" s="698">
        <f t="shared" si="9"/>
        <v>1</v>
      </c>
    </row>
    <row r="248" spans="1:16" hidden="1" x14ac:dyDescent="0.25">
      <c r="A248" s="699"/>
      <c r="B248" s="700" t="str">
        <f>+B237</f>
        <v>ZK106.K244.Analysis code</v>
      </c>
      <c r="C248" s="724">
        <f>+'Technical &amp; Production'!C19</f>
        <v>0</v>
      </c>
      <c r="D248" s="724">
        <f>+'Technical &amp; Production'!D19</f>
        <v>0</v>
      </c>
      <c r="E248" s="738">
        <f>+'Technical &amp; Production'!G19</f>
        <v>0</v>
      </c>
      <c r="F248" s="720"/>
      <c r="G248" s="720"/>
      <c r="H248" s="720"/>
      <c r="I248" s="720"/>
      <c r="J248" s="728">
        <f t="shared" si="10"/>
        <v>0</v>
      </c>
      <c r="P248" s="698">
        <f t="shared" si="9"/>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9"/>
        <v>1</v>
      </c>
    </row>
    <row r="250" spans="1:16" hidden="1" x14ac:dyDescent="0.25">
      <c r="A250" s="722" t="s">
        <v>146</v>
      </c>
      <c r="B250" s="715" t="str">
        <f>+'Technical &amp; Production'!B21</f>
        <v>ZK106.K245.Analysis code</v>
      </c>
      <c r="C250" s="716" t="s">
        <v>147</v>
      </c>
      <c r="D250" s="716"/>
      <c r="E250" s="717">
        <f>SUM(E251:E260)</f>
        <v>0</v>
      </c>
      <c r="F250" s="718">
        <f>SUM(F251:F260)</f>
        <v>0</v>
      </c>
      <c r="G250" s="718">
        <f>SUM(G251:G260)</f>
        <v>0</v>
      </c>
      <c r="H250" s="718">
        <f>+E250-F250-G250</f>
        <v>0</v>
      </c>
      <c r="I250" s="718">
        <f>SUM(I251:I260)</f>
        <v>0</v>
      </c>
      <c r="J250" s="719">
        <f>+H250-I250</f>
        <v>0</v>
      </c>
      <c r="P250" s="698">
        <f t="shared" si="9"/>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1">+E251-F251-G251-I251</f>
        <v>0</v>
      </c>
      <c r="P251" s="698">
        <f t="shared" si="9"/>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1"/>
        <v>0</v>
      </c>
      <c r="P252" s="698">
        <f t="shared" si="9"/>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1"/>
        <v>0</v>
      </c>
      <c r="P253" s="698">
        <f t="shared" si="9"/>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1"/>
        <v>0</v>
      </c>
      <c r="P254" s="698">
        <f t="shared" si="9"/>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1"/>
        <v>0</v>
      </c>
      <c r="P255" s="698">
        <f t="shared" si="9"/>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1"/>
        <v>0</v>
      </c>
      <c r="P256" s="698">
        <f t="shared" si="9"/>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1"/>
        <v>0</v>
      </c>
      <c r="P257" s="698">
        <f t="shared" si="9"/>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1"/>
        <v>0</v>
      </c>
      <c r="P258" s="698">
        <f t="shared" si="9"/>
        <v>1</v>
      </c>
    </row>
    <row r="259" spans="1:16" hidden="1" x14ac:dyDescent="0.25">
      <c r="A259" s="699"/>
      <c r="B259" s="700" t="str">
        <f>+B250</f>
        <v>ZK106.K245.Analysis code</v>
      </c>
      <c r="C259" s="724">
        <f>+'Technical &amp; Production'!C30</f>
        <v>0</v>
      </c>
      <c r="D259" s="724">
        <f>+'Technical &amp; Production'!D30</f>
        <v>0</v>
      </c>
      <c r="E259" s="738">
        <f>+'Technical &amp; Production'!G30</f>
        <v>0</v>
      </c>
      <c r="F259" s="727"/>
      <c r="G259" s="727"/>
      <c r="H259" s="727"/>
      <c r="I259" s="727"/>
      <c r="J259" s="728">
        <f t="shared" si="11"/>
        <v>0</v>
      </c>
      <c r="P259" s="698">
        <f t="shared" si="9"/>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9"/>
        <v>1</v>
      </c>
    </row>
    <row r="261" spans="1:16" hidden="1" x14ac:dyDescent="0.25">
      <c r="A261" s="722" t="s">
        <v>148</v>
      </c>
      <c r="B261" s="715" t="str">
        <f>+'Technical &amp; Production'!B32</f>
        <v>ZK106.K246.Analysis code</v>
      </c>
      <c r="C261" s="716" t="s">
        <v>149</v>
      </c>
      <c r="D261" s="716"/>
      <c r="E261" s="717">
        <f>SUM(E262:E270)</f>
        <v>0</v>
      </c>
      <c r="F261" s="718">
        <f>SUM(F262:F270)</f>
        <v>0</v>
      </c>
      <c r="G261" s="718">
        <f>SUM(G262:G270)</f>
        <v>0</v>
      </c>
      <c r="H261" s="718">
        <f>+E261-F261-G261</f>
        <v>0</v>
      </c>
      <c r="I261" s="718">
        <f>SUM(I262:I270)</f>
        <v>0</v>
      </c>
      <c r="J261" s="719">
        <f>+H261-I261</f>
        <v>0</v>
      </c>
      <c r="P261" s="698">
        <f t="shared" si="9"/>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2">+E262-F262-G262-I262</f>
        <v>0</v>
      </c>
      <c r="P262" s="698">
        <f t="shared" si="9"/>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2"/>
        <v>0</v>
      </c>
      <c r="P263" s="698">
        <f t="shared" si="9"/>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2"/>
        <v>0</v>
      </c>
      <c r="P264" s="698">
        <f t="shared" si="9"/>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2"/>
        <v>0</v>
      </c>
      <c r="P265" s="698">
        <f t="shared" si="9"/>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2"/>
        <v>0</v>
      </c>
      <c r="P266" s="698">
        <f t="shared" si="9"/>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2"/>
        <v>0</v>
      </c>
      <c r="P267" s="698">
        <f t="shared" si="9"/>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2"/>
        <v>0</v>
      </c>
      <c r="P268" s="698">
        <f t="shared" si="9"/>
        <v>1</v>
      </c>
    </row>
    <row r="269" spans="1:16" hidden="1" x14ac:dyDescent="0.25">
      <c r="A269" s="703"/>
      <c r="B269" s="704" t="str">
        <f>+B261</f>
        <v>ZK106.K246.Analysis code</v>
      </c>
      <c r="C269" s="724">
        <f>+'Technical &amp; Production'!C40</f>
        <v>0</v>
      </c>
      <c r="D269" s="724">
        <f>+'Technical &amp; Production'!D40</f>
        <v>0</v>
      </c>
      <c r="E269" s="738">
        <f>+'Technical &amp; Production'!G40</f>
        <v>0</v>
      </c>
      <c r="F269" s="727"/>
      <c r="G269" s="727"/>
      <c r="H269" s="727"/>
      <c r="I269" s="727"/>
      <c r="J269" s="728">
        <f t="shared" si="12"/>
        <v>0</v>
      </c>
      <c r="P269" s="698">
        <f t="shared" si="9"/>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9"/>
        <v>1</v>
      </c>
    </row>
    <row r="271" spans="1:16" hidden="1" x14ac:dyDescent="0.25">
      <c r="A271" s="722" t="s">
        <v>150</v>
      </c>
      <c r="B271" s="715" t="str">
        <f>+'Technical &amp; Production'!B42</f>
        <v>ZK106.K247.Analysis code</v>
      </c>
      <c r="C271" s="716" t="s">
        <v>151</v>
      </c>
      <c r="D271" s="716"/>
      <c r="E271" s="717">
        <f>SUM(E272:E279)</f>
        <v>0</v>
      </c>
      <c r="F271" s="718">
        <f>SUM(F272:F279)</f>
        <v>0</v>
      </c>
      <c r="G271" s="718">
        <f>SUM(G272:G279)</f>
        <v>0</v>
      </c>
      <c r="H271" s="718">
        <f>+E271-F271-G271</f>
        <v>0</v>
      </c>
      <c r="I271" s="718">
        <f>SUM(I272:I279)</f>
        <v>0</v>
      </c>
      <c r="J271" s="719">
        <f>+H271-I271</f>
        <v>0</v>
      </c>
      <c r="P271" s="698">
        <f t="shared" si="9"/>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3">+E272-F272-G272-I272</f>
        <v>0</v>
      </c>
      <c r="P272" s="698">
        <f t="shared" si="9"/>
        <v>1</v>
      </c>
    </row>
    <row r="273" spans="1:16" hidden="1" x14ac:dyDescent="0.25">
      <c r="A273" s="703"/>
      <c r="B273" s="700" t="str">
        <f>+B271</f>
        <v>ZK106.K247.Analysis code</v>
      </c>
      <c r="C273" s="724">
        <f>+'Technical &amp; Production'!C44</f>
        <v>0</v>
      </c>
      <c r="D273" s="724">
        <f>+'Technical &amp; Production'!D44</f>
        <v>0</v>
      </c>
      <c r="E273" s="738">
        <f>+'Technical &amp; Production'!G44</f>
        <v>0</v>
      </c>
      <c r="F273" s="727"/>
      <c r="G273" s="727"/>
      <c r="H273" s="727"/>
      <c r="I273" s="727"/>
      <c r="J273" s="728">
        <f t="shared" si="13"/>
        <v>0</v>
      </c>
      <c r="P273" s="698">
        <f t="shared" si="9"/>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3"/>
        <v>0</v>
      </c>
      <c r="P274" s="698">
        <f t="shared" si="9"/>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3"/>
        <v>0</v>
      </c>
      <c r="P275" s="698">
        <f t="shared" si="9"/>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3"/>
        <v>0</v>
      </c>
      <c r="P276" s="698">
        <f t="shared" si="9"/>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3"/>
        <v>0</v>
      </c>
      <c r="P277" s="698">
        <f t="shared" si="9"/>
        <v>1</v>
      </c>
    </row>
    <row r="278" spans="1:16" hidden="1" x14ac:dyDescent="0.25">
      <c r="A278" s="699"/>
      <c r="B278" s="700" t="str">
        <f>+B271</f>
        <v>ZK106.K247.Analysis code</v>
      </c>
      <c r="C278" s="724">
        <f>+'Technical &amp; Production'!C49</f>
        <v>0</v>
      </c>
      <c r="D278" s="724">
        <f>+'Technical &amp; Production'!D49</f>
        <v>0</v>
      </c>
      <c r="E278" s="738">
        <f>+'Technical &amp; Production'!G49</f>
        <v>0</v>
      </c>
      <c r="F278" s="727"/>
      <c r="G278" s="727"/>
      <c r="H278" s="727"/>
      <c r="I278" s="727"/>
      <c r="J278" s="728">
        <f t="shared" si="13"/>
        <v>0</v>
      </c>
      <c r="P278" s="698">
        <f t="shared" si="9"/>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9"/>
        <v>1</v>
      </c>
    </row>
    <row r="280" spans="1:16" hidden="1" x14ac:dyDescent="0.25">
      <c r="A280" s="722" t="s">
        <v>152</v>
      </c>
      <c r="B280" s="715" t="str">
        <f>+'Technical &amp; Production'!B51</f>
        <v>ZK106.K128.Analysis code</v>
      </c>
      <c r="C280" s="716" t="s">
        <v>153</v>
      </c>
      <c r="D280" s="716"/>
      <c r="E280" s="717">
        <f>SUM(E281:E288)</f>
        <v>0</v>
      </c>
      <c r="F280" s="718">
        <f>SUM(F281:F288)</f>
        <v>0</v>
      </c>
      <c r="G280" s="718">
        <f>SUM(G281:G288)</f>
        <v>0</v>
      </c>
      <c r="H280" s="718">
        <f>+E280-F280-G280</f>
        <v>0</v>
      </c>
      <c r="I280" s="718">
        <f>SUM(I281:I288)</f>
        <v>0</v>
      </c>
      <c r="J280" s="719">
        <f>+H280-I280</f>
        <v>0</v>
      </c>
      <c r="P280" s="698">
        <f t="shared" si="9"/>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4">+E281-F281-G281-I281</f>
        <v>0</v>
      </c>
      <c r="P281" s="698">
        <f t="shared" si="9"/>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4"/>
        <v>0</v>
      </c>
      <c r="P282" s="698">
        <f t="shared" si="9"/>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4"/>
        <v>0</v>
      </c>
      <c r="P283" s="698">
        <f t="shared" si="9"/>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4"/>
        <v>0</v>
      </c>
      <c r="P284" s="698">
        <f t="shared" si="9"/>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4"/>
        <v>0</v>
      </c>
      <c r="P285" s="698">
        <f t="shared" ref="P285:P348" si="15">+IF(SUM(E285:I285)=0,1,0)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4"/>
        <v>0</v>
      </c>
      <c r="P286" s="698">
        <f t="shared" si="15"/>
        <v>1</v>
      </c>
    </row>
    <row r="287" spans="1:16" hidden="1" x14ac:dyDescent="0.25">
      <c r="A287" s="699"/>
      <c r="B287" s="700" t="str">
        <f>+B280</f>
        <v>ZK106.K128.Analysis code</v>
      </c>
      <c r="C287" s="724">
        <f>+'Technical &amp; Production'!C58</f>
        <v>0</v>
      </c>
      <c r="D287" s="724">
        <f>+'Technical &amp; Production'!D58</f>
        <v>0</v>
      </c>
      <c r="E287" s="738">
        <f>+'Technical &amp; Production'!G58</f>
        <v>0</v>
      </c>
      <c r="F287" s="727"/>
      <c r="G287" s="727"/>
      <c r="H287" s="727"/>
      <c r="I287" s="727"/>
      <c r="J287" s="728">
        <f t="shared" si="14"/>
        <v>0</v>
      </c>
      <c r="P287" s="698">
        <f t="shared" si="15"/>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5"/>
        <v>1</v>
      </c>
    </row>
    <row r="289" spans="1:16" hidden="1" x14ac:dyDescent="0.25">
      <c r="A289" s="722" t="s">
        <v>154</v>
      </c>
      <c r="B289" s="715" t="str">
        <f>+'Technical &amp; Production'!B60</f>
        <v>ZK106.K248.Analysis code</v>
      </c>
      <c r="C289" s="716" t="s">
        <v>155</v>
      </c>
      <c r="D289" s="716"/>
      <c r="E289" s="717">
        <f>SUM(E290:E297)</f>
        <v>0</v>
      </c>
      <c r="F289" s="718">
        <f>SUM(F290:F297)</f>
        <v>0</v>
      </c>
      <c r="G289" s="718">
        <f>SUM(G290:G297)</f>
        <v>0</v>
      </c>
      <c r="H289" s="718">
        <f>+E289-F289-G289</f>
        <v>0</v>
      </c>
      <c r="I289" s="718">
        <f>SUM(I290:I297)</f>
        <v>0</v>
      </c>
      <c r="J289" s="719">
        <f>+H289-I289</f>
        <v>0</v>
      </c>
      <c r="P289" s="698">
        <f t="shared" si="15"/>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6">+E290-F290-G290-I290</f>
        <v>0</v>
      </c>
      <c r="P290" s="698">
        <f t="shared" si="15"/>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6"/>
        <v>0</v>
      </c>
      <c r="P291" s="698">
        <f t="shared" si="15"/>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6"/>
        <v>0</v>
      </c>
      <c r="P292" s="698">
        <f t="shared" si="15"/>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6"/>
        <v>0</v>
      </c>
      <c r="P293" s="698">
        <f t="shared" si="15"/>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6"/>
        <v>0</v>
      </c>
      <c r="P294" s="698">
        <f t="shared" si="15"/>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6"/>
        <v>0</v>
      </c>
      <c r="P295" s="698">
        <f t="shared" si="15"/>
        <v>1</v>
      </c>
    </row>
    <row r="296" spans="1:16" hidden="1" x14ac:dyDescent="0.25">
      <c r="A296" s="699"/>
      <c r="B296" s="700" t="str">
        <f>+B289</f>
        <v>ZK106.K248.Analysis code</v>
      </c>
      <c r="C296" s="724">
        <f>+'Technical &amp; Production'!C67</f>
        <v>0</v>
      </c>
      <c r="D296" s="724">
        <f>+'Technical &amp; Production'!D67</f>
        <v>0</v>
      </c>
      <c r="E296" s="738">
        <f>+'Technical &amp; Production'!G67</f>
        <v>0</v>
      </c>
      <c r="F296" s="727"/>
      <c r="G296" s="727"/>
      <c r="H296" s="727"/>
      <c r="I296" s="727"/>
      <c r="J296" s="728">
        <f t="shared" si="16"/>
        <v>0</v>
      </c>
      <c r="P296" s="698">
        <f t="shared" si="15"/>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5"/>
        <v>1</v>
      </c>
    </row>
    <row r="298" spans="1:16" hidden="1" x14ac:dyDescent="0.25">
      <c r="A298" s="722" t="s">
        <v>156</v>
      </c>
      <c r="B298" s="715" t="str">
        <f>+'Technical &amp; Production'!B69</f>
        <v>ZK106.K249.Analysis code</v>
      </c>
      <c r="C298" s="716" t="s">
        <v>301</v>
      </c>
      <c r="D298" s="716"/>
      <c r="E298" s="717">
        <f>SUM(E299:E306)</f>
        <v>0</v>
      </c>
      <c r="F298" s="727"/>
      <c r="G298" s="727"/>
      <c r="H298" s="727">
        <f>+E298-F298-G298</f>
        <v>0</v>
      </c>
      <c r="I298" s="727"/>
      <c r="J298" s="719">
        <f>+H298-I298</f>
        <v>0</v>
      </c>
      <c r="P298" s="698">
        <f t="shared" si="15"/>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7">+E299-F299-G299-I299</f>
        <v>0</v>
      </c>
      <c r="P299" s="698">
        <f t="shared" si="15"/>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7"/>
        <v>0</v>
      </c>
      <c r="P300" s="698">
        <f t="shared" si="15"/>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7"/>
        <v>0</v>
      </c>
      <c r="P301" s="698">
        <f t="shared" si="15"/>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7"/>
        <v>0</v>
      </c>
      <c r="P302" s="698">
        <f t="shared" si="15"/>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7"/>
        <v>0</v>
      </c>
      <c r="P303" s="698">
        <f t="shared" si="15"/>
        <v>1</v>
      </c>
    </row>
    <row r="304" spans="1:16" hidden="1" x14ac:dyDescent="0.25">
      <c r="A304" s="699"/>
      <c r="B304" s="700" t="str">
        <f>+B298</f>
        <v>ZK106.K249.Analysis code</v>
      </c>
      <c r="C304" s="724">
        <f>+'Technical &amp; Production'!C75</f>
        <v>0</v>
      </c>
      <c r="D304" s="724">
        <f>+'Technical &amp; Production'!D75</f>
        <v>0</v>
      </c>
      <c r="E304" s="738">
        <f>+'Technical &amp; Production'!G75</f>
        <v>0</v>
      </c>
      <c r="F304" s="727"/>
      <c r="G304" s="727"/>
      <c r="H304" s="727"/>
      <c r="I304" s="727"/>
      <c r="J304" s="728">
        <f t="shared" si="17"/>
        <v>0</v>
      </c>
      <c r="P304" s="698">
        <f t="shared" si="15"/>
        <v>1</v>
      </c>
    </row>
    <row r="305" spans="1:16" hidden="1" x14ac:dyDescent="0.25">
      <c r="A305" s="699"/>
      <c r="B305" s="700" t="str">
        <f>+B298</f>
        <v>ZK106.K249.Analysis code</v>
      </c>
      <c r="C305" s="724">
        <f>+'Technical &amp; Production'!C76</f>
        <v>0</v>
      </c>
      <c r="D305" s="724">
        <f>+'Technical &amp; Production'!D76</f>
        <v>0</v>
      </c>
      <c r="E305" s="738">
        <f>+'Technical &amp; Production'!G76</f>
        <v>0</v>
      </c>
      <c r="F305" s="720"/>
      <c r="G305" s="720"/>
      <c r="H305" s="720"/>
      <c r="I305" s="720"/>
      <c r="J305" s="728">
        <f t="shared" si="17"/>
        <v>0</v>
      </c>
      <c r="P305" s="698">
        <f t="shared" si="15"/>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5"/>
        <v>1</v>
      </c>
    </row>
    <row r="307" spans="1:16" hidden="1" x14ac:dyDescent="0.25">
      <c r="A307" s="722" t="s">
        <v>157</v>
      </c>
      <c r="B307" s="715" t="str">
        <f>+'Technical &amp; Production'!B78</f>
        <v>ZK106.K250.Analysis code</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5"/>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18">+E308-F308-G308-I308</f>
        <v>0</v>
      </c>
      <c r="P308" s="698">
        <f t="shared" si="15"/>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18"/>
        <v>0</v>
      </c>
      <c r="P309" s="698">
        <f t="shared" si="15"/>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18"/>
        <v>0</v>
      </c>
      <c r="P310" s="698">
        <f t="shared" si="15"/>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18"/>
        <v>0</v>
      </c>
      <c r="P311" s="698">
        <f t="shared" si="15"/>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18"/>
        <v>0</v>
      </c>
      <c r="P312" s="698">
        <f t="shared" si="15"/>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18"/>
        <v>0</v>
      </c>
      <c r="P313" s="698">
        <f t="shared" si="15"/>
        <v>1</v>
      </c>
    </row>
    <row r="314" spans="1:16" hidden="1" x14ac:dyDescent="0.25">
      <c r="A314" s="699"/>
      <c r="B314" s="700" t="str">
        <f>+B307</f>
        <v>ZK106.K250.Analysis code</v>
      </c>
      <c r="C314" s="724">
        <f>+'Technical &amp; Production'!C85</f>
        <v>0</v>
      </c>
      <c r="D314" s="724">
        <f>+'Technical &amp; Production'!D85</f>
        <v>0</v>
      </c>
      <c r="E314" s="738">
        <f>+'Technical &amp; Production'!G85</f>
        <v>0</v>
      </c>
      <c r="F314" s="727"/>
      <c r="G314" s="727"/>
      <c r="H314" s="727"/>
      <c r="I314" s="727"/>
      <c r="J314" s="728">
        <f t="shared" si="18"/>
        <v>0</v>
      </c>
      <c r="P314" s="698">
        <f t="shared" si="15"/>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5"/>
        <v>1</v>
      </c>
    </row>
    <row r="316" spans="1:16" hidden="1" x14ac:dyDescent="0.25">
      <c r="A316" s="722" t="s">
        <v>159</v>
      </c>
      <c r="B316" s="715" t="str">
        <f>+'Technical &amp; Production'!B87</f>
        <v>ZK106.K251.Analysis code</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5"/>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19">+E317-F317-G317-I317</f>
        <v>0</v>
      </c>
      <c r="P317" s="698">
        <f t="shared" si="15"/>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19"/>
        <v>0</v>
      </c>
      <c r="P318" s="698">
        <f t="shared" si="15"/>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19"/>
        <v>0</v>
      </c>
      <c r="P319" s="698">
        <f t="shared" si="15"/>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19"/>
        <v>0</v>
      </c>
      <c r="P320" s="698">
        <f t="shared" si="15"/>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19"/>
        <v>0</v>
      </c>
      <c r="P321" s="698">
        <f t="shared" si="15"/>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19"/>
        <v>0</v>
      </c>
      <c r="P322" s="698">
        <f t="shared" si="15"/>
        <v>1</v>
      </c>
    </row>
    <row r="323" spans="1:16" hidden="1" x14ac:dyDescent="0.25">
      <c r="A323" s="699"/>
      <c r="B323" s="700" t="str">
        <f>+B316</f>
        <v>ZK106.K251.Analysis code</v>
      </c>
      <c r="C323" s="724">
        <f>+'Technical &amp; Production'!C94</f>
        <v>0</v>
      </c>
      <c r="D323" s="724">
        <f>+'Technical &amp; Production'!D94</f>
        <v>0</v>
      </c>
      <c r="E323" s="738">
        <f>+'Technical &amp; Production'!G94</f>
        <v>0</v>
      </c>
      <c r="F323" s="727"/>
      <c r="G323" s="727"/>
      <c r="H323" s="727"/>
      <c r="I323" s="727"/>
      <c r="J323" s="728">
        <f t="shared" si="19"/>
        <v>0</v>
      </c>
      <c r="P323" s="698">
        <f t="shared" si="15"/>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5"/>
        <v>1</v>
      </c>
    </row>
    <row r="325" spans="1:16" hidden="1" x14ac:dyDescent="0.25">
      <c r="A325" s="722" t="s">
        <v>161</v>
      </c>
      <c r="B325" s="715" t="str">
        <f>+'Technical &amp; Production'!B96</f>
        <v>ZK106.K252.Analysis code</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5"/>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0">+E326-F326-G326-I326</f>
        <v>0</v>
      </c>
      <c r="P326" s="698">
        <f t="shared" si="15"/>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0"/>
        <v>0</v>
      </c>
      <c r="P327" s="698">
        <f t="shared" si="15"/>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0"/>
        <v>0</v>
      </c>
      <c r="P328" s="698">
        <f t="shared" si="15"/>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0"/>
        <v>0</v>
      </c>
      <c r="P329" s="698">
        <f t="shared" si="15"/>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0"/>
        <v>0</v>
      </c>
      <c r="P330" s="698">
        <f t="shared" si="15"/>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0"/>
        <v>0</v>
      </c>
      <c r="P331" s="698">
        <f t="shared" si="15"/>
        <v>1</v>
      </c>
    </row>
    <row r="332" spans="1:16" hidden="1" x14ac:dyDescent="0.25">
      <c r="A332" s="703"/>
      <c r="B332" s="704" t="str">
        <f>+B325</f>
        <v>ZK106.K252.Analysis code</v>
      </c>
      <c r="C332" s="724">
        <f>+'Technical &amp; Production'!C103</f>
        <v>0</v>
      </c>
      <c r="D332" s="724">
        <f>+'Technical &amp; Production'!D103</f>
        <v>0</v>
      </c>
      <c r="E332" s="738">
        <f>+'Technical &amp; Production'!G103</f>
        <v>0</v>
      </c>
      <c r="F332" s="727"/>
      <c r="G332" s="727"/>
      <c r="H332" s="727"/>
      <c r="I332" s="727"/>
      <c r="J332" s="728">
        <f t="shared" si="20"/>
        <v>0</v>
      </c>
      <c r="P332" s="698">
        <f t="shared" si="15"/>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5"/>
        <v>1</v>
      </c>
    </row>
    <row r="334" spans="1:16" hidden="1" x14ac:dyDescent="0.25">
      <c r="A334" s="722" t="s">
        <v>163</v>
      </c>
      <c r="B334" s="715" t="str">
        <f>+'Technical &amp; Production'!B105</f>
        <v>ZK106.K253.Analysis code</v>
      </c>
      <c r="C334" s="716" t="s">
        <v>164</v>
      </c>
      <c r="D334" s="716"/>
      <c r="E334" s="717">
        <f>SUM(E335:E336)</f>
        <v>0</v>
      </c>
      <c r="F334" s="718">
        <f>SUM(F335:F336)</f>
        <v>0</v>
      </c>
      <c r="G334" s="718">
        <f>SUM(G335:G336)</f>
        <v>0</v>
      </c>
      <c r="H334" s="718">
        <f>+E334-F334-G334</f>
        <v>0</v>
      </c>
      <c r="I334" s="718">
        <f>SUM(I335:I336)</f>
        <v>0</v>
      </c>
      <c r="J334" s="719">
        <f>+H334-I334</f>
        <v>0</v>
      </c>
      <c r="P334" s="698">
        <f t="shared" si="15"/>
        <v>1</v>
      </c>
    </row>
    <row r="335" spans="1:16" hidden="1" x14ac:dyDescent="0.25">
      <c r="A335" s="699"/>
      <c r="B335" s="700" t="str">
        <f>+B334</f>
        <v>ZK106.K253.Analysis code</v>
      </c>
      <c r="C335" s="724">
        <f>+'Technical &amp; Production'!C106</f>
        <v>0</v>
      </c>
      <c r="D335" s="724">
        <f>+'Technical &amp; Production'!D106</f>
        <v>0</v>
      </c>
      <c r="E335" s="738">
        <f>+'Technical &amp; Production'!G106</f>
        <v>0</v>
      </c>
      <c r="F335" s="720"/>
      <c r="G335" s="720"/>
      <c r="H335" s="720"/>
      <c r="I335" s="720"/>
      <c r="J335" s="728">
        <f>+E335-F335-G335-I335</f>
        <v>0</v>
      </c>
      <c r="P335" s="698">
        <f t="shared" si="15"/>
        <v>1</v>
      </c>
    </row>
    <row r="336" spans="1:16" hidden="1"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5"/>
        <v>1</v>
      </c>
    </row>
    <row r="337" spans="1:16" hidden="1" x14ac:dyDescent="0.25">
      <c r="A337" s="722" t="s">
        <v>165</v>
      </c>
      <c r="B337" s="715" t="str">
        <f>+Venue_Logistics!B8</f>
        <v>ZK107.K136.Analysis code</v>
      </c>
      <c r="C337" s="716" t="s">
        <v>166</v>
      </c>
      <c r="D337" s="716"/>
      <c r="E337" s="717">
        <f>SUM(E338:E354)</f>
        <v>0</v>
      </c>
      <c r="F337" s="718">
        <f>SUM(F338:F354)</f>
        <v>0</v>
      </c>
      <c r="G337" s="718">
        <f>SUM(G338:G354)</f>
        <v>0</v>
      </c>
      <c r="H337" s="718">
        <f>+E337-F337-G337</f>
        <v>0</v>
      </c>
      <c r="I337" s="718">
        <f>SUM(I338:I354)</f>
        <v>0</v>
      </c>
      <c r="J337" s="719">
        <f>+H337-I337</f>
        <v>0</v>
      </c>
      <c r="P337" s="698">
        <f t="shared" si="15"/>
        <v>1</v>
      </c>
    </row>
    <row r="338" spans="1:16" hidden="1" x14ac:dyDescent="0.25">
      <c r="A338" s="699"/>
      <c r="B338" s="700"/>
      <c r="C338" s="724">
        <f>+Venue_Logistics!C9</f>
        <v>0</v>
      </c>
      <c r="D338" s="724">
        <f>+Venue_Logistics!D9</f>
        <v>0</v>
      </c>
      <c r="E338" s="738">
        <f>+Venue_Logistics!G9</f>
        <v>0</v>
      </c>
      <c r="F338" s="720"/>
      <c r="G338" s="720"/>
      <c r="H338" s="720"/>
      <c r="I338" s="720"/>
      <c r="J338" s="728">
        <f t="shared" ref="J338:J353" si="21">+E338-F338-G338-I338</f>
        <v>0</v>
      </c>
      <c r="P338" s="698">
        <f t="shared" si="15"/>
        <v>1</v>
      </c>
    </row>
    <row r="339" spans="1:16" hidden="1" x14ac:dyDescent="0.25">
      <c r="A339" s="699"/>
      <c r="B339" s="700"/>
      <c r="C339" s="724">
        <f>+Venue_Logistics!C10</f>
        <v>0</v>
      </c>
      <c r="D339" s="724">
        <f>+Venue_Logistics!D10</f>
        <v>0</v>
      </c>
      <c r="E339" s="738">
        <f>+Venue_Logistics!G10</f>
        <v>0</v>
      </c>
      <c r="F339" s="720"/>
      <c r="G339" s="720"/>
      <c r="H339" s="720"/>
      <c r="I339" s="720"/>
      <c r="J339" s="728">
        <f t="shared" si="21"/>
        <v>0</v>
      </c>
      <c r="P339" s="698">
        <f t="shared" si="15"/>
        <v>1</v>
      </c>
    </row>
    <row r="340" spans="1:16" hidden="1" x14ac:dyDescent="0.25">
      <c r="A340" s="699"/>
      <c r="B340" s="700"/>
      <c r="C340" s="724">
        <f>+Venue_Logistics!C11</f>
        <v>0</v>
      </c>
      <c r="D340" s="724">
        <f>+Venue_Logistics!D11</f>
        <v>0</v>
      </c>
      <c r="E340" s="738">
        <f>+Venue_Logistics!G11</f>
        <v>0</v>
      </c>
      <c r="F340" s="720"/>
      <c r="G340" s="720"/>
      <c r="H340" s="720"/>
      <c r="I340" s="720"/>
      <c r="J340" s="728">
        <f t="shared" si="21"/>
        <v>0</v>
      </c>
      <c r="P340" s="698">
        <f t="shared" si="15"/>
        <v>1</v>
      </c>
    </row>
    <row r="341" spans="1:16" hidden="1" x14ac:dyDescent="0.25">
      <c r="A341" s="699"/>
      <c r="B341" s="700"/>
      <c r="C341" s="724">
        <f>+Venue_Logistics!C12</f>
        <v>0</v>
      </c>
      <c r="D341" s="724">
        <f>+Venue_Logistics!D12</f>
        <v>0</v>
      </c>
      <c r="E341" s="738">
        <f>+Venue_Logistics!G12</f>
        <v>0</v>
      </c>
      <c r="F341" s="720"/>
      <c r="G341" s="720"/>
      <c r="H341" s="720"/>
      <c r="I341" s="720"/>
      <c r="J341" s="728">
        <f t="shared" si="21"/>
        <v>0</v>
      </c>
      <c r="P341" s="698">
        <f t="shared" si="15"/>
        <v>1</v>
      </c>
    </row>
    <row r="342" spans="1:16" hidden="1" x14ac:dyDescent="0.25">
      <c r="A342" s="699"/>
      <c r="B342" s="700"/>
      <c r="C342" s="724">
        <f>+Venue_Logistics!C13</f>
        <v>0</v>
      </c>
      <c r="D342" s="724">
        <f>+Venue_Logistics!D13</f>
        <v>0</v>
      </c>
      <c r="E342" s="738">
        <f>+Venue_Logistics!G13</f>
        <v>0</v>
      </c>
      <c r="F342" s="720"/>
      <c r="G342" s="720"/>
      <c r="H342" s="720"/>
      <c r="I342" s="720"/>
      <c r="J342" s="728">
        <f t="shared" si="21"/>
        <v>0</v>
      </c>
      <c r="P342" s="698">
        <f t="shared" si="15"/>
        <v>1</v>
      </c>
    </row>
    <row r="343" spans="1:16" hidden="1" x14ac:dyDescent="0.25">
      <c r="A343" s="699"/>
      <c r="B343" s="700"/>
      <c r="C343" s="724">
        <f>+Venue_Logistics!C14</f>
        <v>0</v>
      </c>
      <c r="D343" s="724">
        <f>+Venue_Logistics!D14</f>
        <v>0</v>
      </c>
      <c r="E343" s="738">
        <f>+Venue_Logistics!G14</f>
        <v>0</v>
      </c>
      <c r="F343" s="720"/>
      <c r="G343" s="720"/>
      <c r="H343" s="720"/>
      <c r="I343" s="720"/>
      <c r="J343" s="728">
        <f t="shared" si="21"/>
        <v>0</v>
      </c>
      <c r="P343" s="698">
        <f t="shared" si="15"/>
        <v>1</v>
      </c>
    </row>
    <row r="344" spans="1:16" hidden="1" x14ac:dyDescent="0.25">
      <c r="A344" s="699"/>
      <c r="B344" s="700"/>
      <c r="C344" s="724">
        <f>+Venue_Logistics!C15</f>
        <v>0</v>
      </c>
      <c r="D344" s="724">
        <f>+Venue_Logistics!D15</f>
        <v>0</v>
      </c>
      <c r="E344" s="738">
        <f>+Venue_Logistics!G15</f>
        <v>0</v>
      </c>
      <c r="F344" s="720"/>
      <c r="G344" s="720"/>
      <c r="H344" s="720"/>
      <c r="I344" s="720"/>
      <c r="J344" s="728">
        <f t="shared" si="21"/>
        <v>0</v>
      </c>
      <c r="P344" s="698">
        <f t="shared" si="15"/>
        <v>1</v>
      </c>
    </row>
    <row r="345" spans="1:16" hidden="1" x14ac:dyDescent="0.25">
      <c r="A345" s="699"/>
      <c r="B345" s="700"/>
      <c r="C345" s="724">
        <f>+Venue_Logistics!C16</f>
        <v>0</v>
      </c>
      <c r="D345" s="724">
        <f>+Venue_Logistics!D16</f>
        <v>0</v>
      </c>
      <c r="E345" s="738">
        <f>+Venue_Logistics!G16</f>
        <v>0</v>
      </c>
      <c r="F345" s="720"/>
      <c r="G345" s="720"/>
      <c r="H345" s="720"/>
      <c r="I345" s="720"/>
      <c r="J345" s="728">
        <f t="shared" si="21"/>
        <v>0</v>
      </c>
      <c r="P345" s="698">
        <f t="shared" si="15"/>
        <v>1</v>
      </c>
    </row>
    <row r="346" spans="1:16" hidden="1" x14ac:dyDescent="0.25">
      <c r="A346" s="699"/>
      <c r="B346" s="700"/>
      <c r="C346" s="724">
        <f>+Venue_Logistics!C17</f>
        <v>0</v>
      </c>
      <c r="D346" s="724">
        <f>+Venue_Logistics!D17</f>
        <v>0</v>
      </c>
      <c r="E346" s="738">
        <f>+Venue_Logistics!G17</f>
        <v>0</v>
      </c>
      <c r="F346" s="720"/>
      <c r="G346" s="720"/>
      <c r="H346" s="720"/>
      <c r="I346" s="720"/>
      <c r="J346" s="728">
        <f t="shared" si="21"/>
        <v>0</v>
      </c>
      <c r="P346" s="698">
        <f t="shared" si="15"/>
        <v>1</v>
      </c>
    </row>
    <row r="347" spans="1:16" hidden="1" x14ac:dyDescent="0.25">
      <c r="A347" s="699"/>
      <c r="B347" s="700"/>
      <c r="C347" s="724">
        <f>+Venue_Logistics!C18</f>
        <v>0</v>
      </c>
      <c r="D347" s="724">
        <f>+Venue_Logistics!D18</f>
        <v>0</v>
      </c>
      <c r="E347" s="738">
        <f>+Venue_Logistics!G18</f>
        <v>0</v>
      </c>
      <c r="F347" s="720"/>
      <c r="G347" s="720"/>
      <c r="H347" s="720"/>
      <c r="I347" s="720"/>
      <c r="J347" s="728">
        <f t="shared" si="21"/>
        <v>0</v>
      </c>
      <c r="P347" s="698">
        <f t="shared" si="15"/>
        <v>1</v>
      </c>
    </row>
    <row r="348" spans="1:16" hidden="1" x14ac:dyDescent="0.25">
      <c r="A348" s="699"/>
      <c r="B348" s="700"/>
      <c r="C348" s="724">
        <f>+Venue_Logistics!C19</f>
        <v>0</v>
      </c>
      <c r="D348" s="724">
        <f>+Venue_Logistics!D19</f>
        <v>0</v>
      </c>
      <c r="E348" s="738">
        <f>+Venue_Logistics!G19</f>
        <v>0</v>
      </c>
      <c r="F348" s="720"/>
      <c r="G348" s="720"/>
      <c r="H348" s="720"/>
      <c r="I348" s="720"/>
      <c r="J348" s="728">
        <f t="shared" si="21"/>
        <v>0</v>
      </c>
      <c r="P348" s="698">
        <f t="shared" si="15"/>
        <v>1</v>
      </c>
    </row>
    <row r="349" spans="1:16" hidden="1" x14ac:dyDescent="0.25">
      <c r="A349" s="699"/>
      <c r="B349" s="700"/>
      <c r="C349" s="724">
        <f>+Venue_Logistics!C20</f>
        <v>0</v>
      </c>
      <c r="D349" s="724">
        <f>+Venue_Logistics!D20</f>
        <v>0</v>
      </c>
      <c r="E349" s="738">
        <f>+Venue_Logistics!G20</f>
        <v>0</v>
      </c>
      <c r="F349" s="720"/>
      <c r="G349" s="720"/>
      <c r="H349" s="720"/>
      <c r="I349" s="720"/>
      <c r="J349" s="728">
        <f t="shared" si="21"/>
        <v>0</v>
      </c>
      <c r="P349" s="698">
        <f t="shared" ref="P349:P412" si="22">+IF(SUM(E349:I349)=0,1,0)</f>
        <v>1</v>
      </c>
    </row>
    <row r="350" spans="1:16" hidden="1" x14ac:dyDescent="0.25">
      <c r="A350" s="699"/>
      <c r="B350" s="700"/>
      <c r="C350" s="724">
        <f>+Venue_Logistics!C21</f>
        <v>0</v>
      </c>
      <c r="D350" s="724">
        <f>+Venue_Logistics!D21</f>
        <v>0</v>
      </c>
      <c r="E350" s="738">
        <f>+Venue_Logistics!G21</f>
        <v>0</v>
      </c>
      <c r="F350" s="720"/>
      <c r="G350" s="720"/>
      <c r="H350" s="720"/>
      <c r="I350" s="720"/>
      <c r="J350" s="728">
        <f t="shared" si="21"/>
        <v>0</v>
      </c>
      <c r="P350" s="698">
        <f t="shared" si="22"/>
        <v>1</v>
      </c>
    </row>
    <row r="351" spans="1:16" hidden="1" x14ac:dyDescent="0.25">
      <c r="A351" s="699"/>
      <c r="B351" s="700"/>
      <c r="C351" s="724">
        <f>+Venue_Logistics!C22</f>
        <v>0</v>
      </c>
      <c r="D351" s="724">
        <f>+Venue_Logistics!D22</f>
        <v>0</v>
      </c>
      <c r="E351" s="738">
        <f>+Venue_Logistics!G22</f>
        <v>0</v>
      </c>
      <c r="F351" s="720"/>
      <c r="G351" s="720"/>
      <c r="H351" s="720"/>
      <c r="I351" s="720"/>
      <c r="J351" s="728">
        <f t="shared" si="21"/>
        <v>0</v>
      </c>
      <c r="P351" s="698">
        <f t="shared" si="22"/>
        <v>1</v>
      </c>
    </row>
    <row r="352" spans="1:16" hidden="1" x14ac:dyDescent="0.25">
      <c r="A352" s="699"/>
      <c r="B352" s="700"/>
      <c r="C352" s="724">
        <f>+Venue_Logistics!C23</f>
        <v>0</v>
      </c>
      <c r="D352" s="724">
        <f>+Venue_Logistics!D23</f>
        <v>0</v>
      </c>
      <c r="E352" s="738">
        <f>+Venue_Logistics!G23</f>
        <v>0</v>
      </c>
      <c r="F352" s="720"/>
      <c r="G352" s="720"/>
      <c r="H352" s="720"/>
      <c r="I352" s="720"/>
      <c r="J352" s="728">
        <f t="shared" si="21"/>
        <v>0</v>
      </c>
      <c r="P352" s="698">
        <f t="shared" si="22"/>
        <v>1</v>
      </c>
    </row>
    <row r="353" spans="1:16" hidden="1" x14ac:dyDescent="0.25">
      <c r="A353" s="699"/>
      <c r="B353" s="700" t="str">
        <f>+B337</f>
        <v>ZK107.K136.Analysis code</v>
      </c>
      <c r="C353" s="724">
        <f>+Venue_Logistics!C24</f>
        <v>0</v>
      </c>
      <c r="D353" s="724">
        <f>+Venue_Logistics!D24</f>
        <v>0</v>
      </c>
      <c r="E353" s="738">
        <f>+Venue_Logistics!G24</f>
        <v>0</v>
      </c>
      <c r="F353" s="720"/>
      <c r="G353" s="720"/>
      <c r="H353" s="720"/>
      <c r="I353" s="720"/>
      <c r="J353" s="728">
        <f t="shared" si="21"/>
        <v>0</v>
      </c>
      <c r="P353" s="698">
        <f t="shared" si="22"/>
        <v>1</v>
      </c>
    </row>
    <row r="354" spans="1:16" hidden="1"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2"/>
        <v>1</v>
      </c>
    </row>
    <row r="355" spans="1:16" hidden="1" x14ac:dyDescent="0.25">
      <c r="A355" s="722" t="s">
        <v>167</v>
      </c>
      <c r="B355" s="715" t="str">
        <f>+Venue_Logistics!B26</f>
        <v>ZK107.K257.Analysis code</v>
      </c>
      <c r="C355" s="716" t="s">
        <v>168</v>
      </c>
      <c r="D355" s="716"/>
      <c r="E355" s="717">
        <f>SUM(E356:E358)</f>
        <v>0</v>
      </c>
      <c r="F355" s="718">
        <f>SUM(F356:F358)</f>
        <v>0</v>
      </c>
      <c r="G355" s="718">
        <f>SUM(G356:G358)</f>
        <v>0</v>
      </c>
      <c r="H355" s="718">
        <f>+E355-F355-G355</f>
        <v>0</v>
      </c>
      <c r="I355" s="718">
        <f>SUM(I356:I358)</f>
        <v>0</v>
      </c>
      <c r="J355" s="719">
        <f>+H355-I355</f>
        <v>0</v>
      </c>
      <c r="P355" s="698">
        <f t="shared" si="22"/>
        <v>1</v>
      </c>
    </row>
    <row r="356" spans="1:16" hidden="1"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2"/>
        <v>1</v>
      </c>
    </row>
    <row r="357" spans="1:16" hidden="1" x14ac:dyDescent="0.25">
      <c r="A357" s="699"/>
      <c r="B357" s="700" t="str">
        <f>+B355</f>
        <v>ZK107.K257.Analysis code</v>
      </c>
      <c r="C357" s="724">
        <f>+Venue_Logistics!C28</f>
        <v>0</v>
      </c>
      <c r="D357" s="724">
        <f>+Venue_Logistics!D28</f>
        <v>0</v>
      </c>
      <c r="E357" s="738">
        <f>+Venue_Logistics!G28</f>
        <v>0</v>
      </c>
      <c r="F357" s="727"/>
      <c r="G357" s="727"/>
      <c r="H357" s="727"/>
      <c r="I357" s="727"/>
      <c r="J357" s="728">
        <f>+E357-F357-G357-I357</f>
        <v>0</v>
      </c>
      <c r="P357" s="698">
        <f t="shared" si="22"/>
        <v>1</v>
      </c>
    </row>
    <row r="358" spans="1:16" hidden="1"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2"/>
        <v>1</v>
      </c>
    </row>
    <row r="359" spans="1:16" hidden="1" x14ac:dyDescent="0.25">
      <c r="A359" s="722" t="s">
        <v>169</v>
      </c>
      <c r="B359" s="715" t="str">
        <f>+Venue_Logistics!B30</f>
        <v>ZK107.K258.Analysis code</v>
      </c>
      <c r="C359" s="716" t="s">
        <v>170</v>
      </c>
      <c r="D359" s="716"/>
      <c r="E359" s="723">
        <f>SUM(E360:E370)</f>
        <v>0</v>
      </c>
      <c r="F359" s="723">
        <f>SUM(F360:F370)</f>
        <v>0</v>
      </c>
      <c r="G359" s="723">
        <f>SUM(G360:G370)</f>
        <v>0</v>
      </c>
      <c r="H359" s="723">
        <f>+E359-F359-G359</f>
        <v>0</v>
      </c>
      <c r="I359" s="723">
        <f>SUM(I360:I370)</f>
        <v>0</v>
      </c>
      <c r="J359" s="719">
        <f>+H359-I359</f>
        <v>0</v>
      </c>
      <c r="P359" s="698">
        <f t="shared" si="22"/>
        <v>1</v>
      </c>
    </row>
    <row r="360" spans="1:16" hidden="1" x14ac:dyDescent="0.25">
      <c r="A360" s="699"/>
      <c r="B360" s="700"/>
      <c r="C360" s="724">
        <f>+Venue_Logistics!C31</f>
        <v>0</v>
      </c>
      <c r="D360" s="724">
        <f>+Venue_Logistics!D31</f>
        <v>0</v>
      </c>
      <c r="E360" s="726">
        <f>+Venue_Logistics!G31</f>
        <v>0</v>
      </c>
      <c r="F360" s="701"/>
      <c r="G360" s="701"/>
      <c r="H360" s="701"/>
      <c r="I360" s="701"/>
      <c r="J360" s="706">
        <f t="shared" ref="J360:J369" si="23">+E360-F360-G360-I360</f>
        <v>0</v>
      </c>
      <c r="P360" s="698">
        <f t="shared" si="22"/>
        <v>1</v>
      </c>
    </row>
    <row r="361" spans="1:16" hidden="1" x14ac:dyDescent="0.25">
      <c r="A361" s="699"/>
      <c r="B361" s="700"/>
      <c r="C361" s="724">
        <f>+Venue_Logistics!C32</f>
        <v>0</v>
      </c>
      <c r="D361" s="724">
        <f>+Venue_Logistics!D32</f>
        <v>0</v>
      </c>
      <c r="E361" s="738">
        <f>+Venue_Logistics!G32</f>
        <v>0</v>
      </c>
      <c r="F361" s="727"/>
      <c r="G361" s="727"/>
      <c r="H361" s="727"/>
      <c r="I361" s="727"/>
      <c r="J361" s="728">
        <f t="shared" si="23"/>
        <v>0</v>
      </c>
      <c r="P361" s="698">
        <f t="shared" si="22"/>
        <v>1</v>
      </c>
    </row>
    <row r="362" spans="1:16" hidden="1" x14ac:dyDescent="0.25">
      <c r="A362" s="699"/>
      <c r="B362" s="700"/>
      <c r="C362" s="724">
        <f>+Venue_Logistics!C33</f>
        <v>0</v>
      </c>
      <c r="D362" s="724">
        <f>+Venue_Logistics!D33</f>
        <v>0</v>
      </c>
      <c r="E362" s="738">
        <f>+Venue_Logistics!G33</f>
        <v>0</v>
      </c>
      <c r="F362" s="727"/>
      <c r="G362" s="727"/>
      <c r="H362" s="727"/>
      <c r="I362" s="727"/>
      <c r="J362" s="728">
        <f t="shared" si="23"/>
        <v>0</v>
      </c>
      <c r="P362" s="698">
        <f t="shared" si="22"/>
        <v>1</v>
      </c>
    </row>
    <row r="363" spans="1:16" hidden="1" x14ac:dyDescent="0.25">
      <c r="A363" s="699"/>
      <c r="B363" s="700"/>
      <c r="C363" s="724">
        <f>+Venue_Logistics!C34</f>
        <v>0</v>
      </c>
      <c r="D363" s="724">
        <f>+Venue_Logistics!D34</f>
        <v>0</v>
      </c>
      <c r="E363" s="738">
        <f>+Venue_Logistics!G34</f>
        <v>0</v>
      </c>
      <c r="F363" s="727"/>
      <c r="G363" s="727"/>
      <c r="H363" s="727"/>
      <c r="I363" s="727"/>
      <c r="J363" s="728">
        <f t="shared" si="23"/>
        <v>0</v>
      </c>
      <c r="P363" s="698">
        <f t="shared" si="22"/>
        <v>1</v>
      </c>
    </row>
    <row r="364" spans="1:16" hidden="1" x14ac:dyDescent="0.25">
      <c r="A364" s="699"/>
      <c r="B364" s="700"/>
      <c r="C364" s="724">
        <f>+Venue_Logistics!C35</f>
        <v>0</v>
      </c>
      <c r="D364" s="724">
        <f>+Venue_Logistics!D35</f>
        <v>0</v>
      </c>
      <c r="E364" s="738">
        <f>+Venue_Logistics!G35</f>
        <v>0</v>
      </c>
      <c r="F364" s="727"/>
      <c r="G364" s="727"/>
      <c r="H364" s="727"/>
      <c r="I364" s="727"/>
      <c r="J364" s="728">
        <f t="shared" si="23"/>
        <v>0</v>
      </c>
      <c r="P364" s="698">
        <f t="shared" si="22"/>
        <v>1</v>
      </c>
    </row>
    <row r="365" spans="1:16" hidden="1" x14ac:dyDescent="0.25">
      <c r="A365" s="699"/>
      <c r="B365" s="700"/>
      <c r="C365" s="724">
        <f>+Venue_Logistics!C36</f>
        <v>0</v>
      </c>
      <c r="D365" s="724">
        <f>+Venue_Logistics!D36</f>
        <v>0</v>
      </c>
      <c r="E365" s="738">
        <f>+Venue_Logistics!G36</f>
        <v>0</v>
      </c>
      <c r="F365" s="727"/>
      <c r="G365" s="727"/>
      <c r="H365" s="727"/>
      <c r="I365" s="727"/>
      <c r="J365" s="728">
        <f t="shared" si="23"/>
        <v>0</v>
      </c>
      <c r="P365" s="698">
        <f t="shared" si="22"/>
        <v>1</v>
      </c>
    </row>
    <row r="366" spans="1:16" hidden="1" x14ac:dyDescent="0.25">
      <c r="A366" s="699"/>
      <c r="B366" s="700"/>
      <c r="C366" s="724">
        <f>+Venue_Logistics!C37</f>
        <v>0</v>
      </c>
      <c r="D366" s="724">
        <f>+Venue_Logistics!D37</f>
        <v>0</v>
      </c>
      <c r="E366" s="738">
        <f>+Venue_Logistics!G37</f>
        <v>0</v>
      </c>
      <c r="F366" s="727"/>
      <c r="G366" s="727"/>
      <c r="H366" s="727"/>
      <c r="I366" s="727"/>
      <c r="J366" s="728">
        <f t="shared" si="23"/>
        <v>0</v>
      </c>
      <c r="P366" s="698">
        <f t="shared" si="22"/>
        <v>1</v>
      </c>
    </row>
    <row r="367" spans="1:16" hidden="1" x14ac:dyDescent="0.25">
      <c r="A367" s="699"/>
      <c r="B367" s="715" t="s">
        <v>295</v>
      </c>
      <c r="C367" s="724">
        <f>+Venue_Logistics!C38</f>
        <v>0</v>
      </c>
      <c r="D367" s="724">
        <f>+Venue_Logistics!D38</f>
        <v>0</v>
      </c>
      <c r="E367" s="738">
        <f>+Venue_Logistics!G38</f>
        <v>0</v>
      </c>
      <c r="F367" s="727"/>
      <c r="G367" s="727"/>
      <c r="H367" s="727"/>
      <c r="I367" s="727"/>
      <c r="J367" s="728">
        <f t="shared" si="23"/>
        <v>0</v>
      </c>
      <c r="P367" s="698">
        <f t="shared" si="22"/>
        <v>1</v>
      </c>
    </row>
    <row r="368" spans="1:16" hidden="1" x14ac:dyDescent="0.25">
      <c r="A368" s="699"/>
      <c r="B368" s="700"/>
      <c r="C368" s="724">
        <f>+Venue_Logistics!C39</f>
        <v>0</v>
      </c>
      <c r="D368" s="724">
        <f>+Venue_Logistics!D39</f>
        <v>0</v>
      </c>
      <c r="E368" s="738">
        <f>+Venue_Logistics!G39</f>
        <v>0</v>
      </c>
      <c r="F368" s="720"/>
      <c r="G368" s="720"/>
      <c r="H368" s="720"/>
      <c r="I368" s="720"/>
      <c r="J368" s="728">
        <f t="shared" si="23"/>
        <v>0</v>
      </c>
      <c r="P368" s="698">
        <f t="shared" si="22"/>
        <v>1</v>
      </c>
    </row>
    <row r="369" spans="1:16" hidden="1" x14ac:dyDescent="0.25">
      <c r="A369" s="699"/>
      <c r="B369" s="700" t="str">
        <f>+B359</f>
        <v>ZK107.K258.Analysis code</v>
      </c>
      <c r="C369" s="724">
        <f>+Venue_Logistics!C40</f>
        <v>0</v>
      </c>
      <c r="D369" s="724">
        <f>+Venue_Logistics!D40</f>
        <v>0</v>
      </c>
      <c r="E369" s="738">
        <f>+Venue_Logistics!G40</f>
        <v>0</v>
      </c>
      <c r="F369" s="727"/>
      <c r="G369" s="727"/>
      <c r="H369" s="727"/>
      <c r="I369" s="727"/>
      <c r="J369" s="728">
        <f t="shared" si="23"/>
        <v>0</v>
      </c>
      <c r="P369" s="698">
        <f t="shared" si="22"/>
        <v>1</v>
      </c>
    </row>
    <row r="370" spans="1:16" hidden="1"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2"/>
        <v>1</v>
      </c>
    </row>
    <row r="371" spans="1:16" hidden="1" x14ac:dyDescent="0.25">
      <c r="A371" s="722" t="s">
        <v>171</v>
      </c>
      <c r="B371" s="715" t="str">
        <f>+Venue_Logistics!B42</f>
        <v>ZK107.K259.Analysis code</v>
      </c>
      <c r="C371" s="716" t="s">
        <v>172</v>
      </c>
      <c r="D371" s="716"/>
      <c r="E371" s="717">
        <f>SUM(E372:E375)</f>
        <v>0</v>
      </c>
      <c r="F371" s="718">
        <f>SUM(F372:F375)</f>
        <v>0</v>
      </c>
      <c r="G371" s="718">
        <f>SUM(G372:G375)</f>
        <v>0</v>
      </c>
      <c r="H371" s="718">
        <f>+E371-F371-G371</f>
        <v>0</v>
      </c>
      <c r="I371" s="718">
        <f>SUM(I372:I375)</f>
        <v>0</v>
      </c>
      <c r="J371" s="719">
        <f>+H371-I371</f>
        <v>0</v>
      </c>
      <c r="P371" s="698">
        <f t="shared" si="22"/>
        <v>1</v>
      </c>
    </row>
    <row r="372" spans="1:16" hidden="1"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2"/>
        <v>1</v>
      </c>
    </row>
    <row r="373" spans="1:16" hidden="1"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2"/>
        <v>1</v>
      </c>
    </row>
    <row r="374" spans="1:16" hidden="1" x14ac:dyDescent="0.25">
      <c r="A374" s="703"/>
      <c r="B374" s="704" t="str">
        <f>+B371</f>
        <v>ZK107.K259.Analysis code</v>
      </c>
      <c r="C374" s="724">
        <f>+Venue_Logistics!C45</f>
        <v>0</v>
      </c>
      <c r="D374" s="724">
        <f>+Venue_Logistics!D45</f>
        <v>0</v>
      </c>
      <c r="E374" s="738">
        <f>+Venue_Logistics!G45</f>
        <v>0</v>
      </c>
      <c r="F374" s="720"/>
      <c r="G374" s="720"/>
      <c r="H374" s="720"/>
      <c r="I374" s="720"/>
      <c r="J374" s="728">
        <f>+E374-F374-G374-I374</f>
        <v>0</v>
      </c>
      <c r="P374" s="698">
        <f t="shared" si="22"/>
        <v>1</v>
      </c>
    </row>
    <row r="375" spans="1:16" hidden="1"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2"/>
        <v>1</v>
      </c>
    </row>
    <row r="376" spans="1:16" hidden="1" x14ac:dyDescent="0.25">
      <c r="A376" s="722" t="s">
        <v>173</v>
      </c>
      <c r="B376" s="715" t="str">
        <f>+Venue_Logistics!B47</f>
        <v>ZK107.K260.Analysis code</v>
      </c>
      <c r="C376" s="716" t="s">
        <v>174</v>
      </c>
      <c r="D376" s="716"/>
      <c r="E376" s="717">
        <f>SUM(E377:E382)</f>
        <v>0</v>
      </c>
      <c r="F376" s="718"/>
      <c r="G376" s="718"/>
      <c r="H376" s="718">
        <f>+E376-F376-G376</f>
        <v>0</v>
      </c>
      <c r="I376" s="718"/>
      <c r="J376" s="719">
        <f>+H376-I376</f>
        <v>0</v>
      </c>
      <c r="P376" s="698">
        <f t="shared" si="22"/>
        <v>1</v>
      </c>
    </row>
    <row r="377" spans="1:16" hidden="1"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2"/>
        <v>1</v>
      </c>
    </row>
    <row r="378" spans="1:16" hidden="1"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2"/>
        <v>1</v>
      </c>
    </row>
    <row r="379" spans="1:16" hidden="1"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2"/>
        <v>1</v>
      </c>
    </row>
    <row r="380" spans="1:16" hidden="1"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2"/>
        <v>1</v>
      </c>
    </row>
    <row r="381" spans="1:16" hidden="1" x14ac:dyDescent="0.25">
      <c r="A381" s="703"/>
      <c r="B381" s="704" t="str">
        <f>+B376</f>
        <v>ZK107.K260.Analysis code</v>
      </c>
      <c r="C381" s="724">
        <f>+Venue_Logistics!C52</f>
        <v>0</v>
      </c>
      <c r="D381" s="724">
        <f>+Venue_Logistics!D52</f>
        <v>0</v>
      </c>
      <c r="E381" s="738">
        <f>+Venue_Logistics!G52</f>
        <v>0</v>
      </c>
      <c r="F381" s="720"/>
      <c r="G381" s="720"/>
      <c r="H381" s="720"/>
      <c r="I381" s="720"/>
      <c r="J381" s="728">
        <f>+E381-F381-G381-I381</f>
        <v>0</v>
      </c>
      <c r="P381" s="698">
        <f t="shared" si="22"/>
        <v>1</v>
      </c>
    </row>
    <row r="382" spans="1:16" hidden="1"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2"/>
        <v>1</v>
      </c>
    </row>
    <row r="383" spans="1:16" hidden="1" x14ac:dyDescent="0.25">
      <c r="A383" s="722" t="s">
        <v>175</v>
      </c>
      <c r="B383" s="715" t="str">
        <f>+Venue_Logistics!B54</f>
        <v>ZK107.K261.Analysis code</v>
      </c>
      <c r="C383" s="716" t="s">
        <v>176</v>
      </c>
      <c r="D383" s="716"/>
      <c r="E383" s="717">
        <f>SUM(E384:E392)</f>
        <v>0</v>
      </c>
      <c r="F383" s="718"/>
      <c r="G383" s="718"/>
      <c r="H383" s="718">
        <f>+E383-F383-G383</f>
        <v>0</v>
      </c>
      <c r="I383" s="718"/>
      <c r="J383" s="719">
        <f>+H383-I383</f>
        <v>0</v>
      </c>
      <c r="P383" s="698">
        <f t="shared" si="22"/>
        <v>1</v>
      </c>
    </row>
    <row r="384" spans="1:16" hidden="1" x14ac:dyDescent="0.25">
      <c r="A384" s="699"/>
      <c r="B384" s="700"/>
      <c r="C384" s="724">
        <f>+Venue_Logistics!C55</f>
        <v>0</v>
      </c>
      <c r="D384" s="724">
        <f>+Venue_Logistics!D55</f>
        <v>0</v>
      </c>
      <c r="E384" s="738">
        <f>+Venue_Logistics!G55</f>
        <v>0</v>
      </c>
      <c r="F384" s="720"/>
      <c r="G384" s="720"/>
      <c r="H384" s="720"/>
      <c r="I384" s="720"/>
      <c r="J384" s="728">
        <f t="shared" ref="J384:J391" si="24">+E384-F384-G384-I384</f>
        <v>0</v>
      </c>
      <c r="P384" s="698">
        <f t="shared" si="22"/>
        <v>1</v>
      </c>
    </row>
    <row r="385" spans="1:16" hidden="1" x14ac:dyDescent="0.25">
      <c r="A385" s="699"/>
      <c r="B385" s="700"/>
      <c r="C385" s="724">
        <f>+Venue_Logistics!C56</f>
        <v>0</v>
      </c>
      <c r="D385" s="724">
        <f>+Venue_Logistics!D56</f>
        <v>0</v>
      </c>
      <c r="E385" s="738">
        <f>+Venue_Logistics!G56</f>
        <v>0</v>
      </c>
      <c r="F385" s="727"/>
      <c r="G385" s="727"/>
      <c r="H385" s="727"/>
      <c r="I385" s="727"/>
      <c r="J385" s="728">
        <f t="shared" si="24"/>
        <v>0</v>
      </c>
      <c r="P385" s="698">
        <f t="shared" si="22"/>
        <v>1</v>
      </c>
    </row>
    <row r="386" spans="1:16" hidden="1" x14ac:dyDescent="0.25">
      <c r="A386" s="699"/>
      <c r="B386" s="700"/>
      <c r="C386" s="724">
        <f>+Venue_Logistics!C57</f>
        <v>0</v>
      </c>
      <c r="D386" s="724">
        <f>+Venue_Logistics!D57</f>
        <v>0</v>
      </c>
      <c r="E386" s="738">
        <f>+Venue_Logistics!G57</f>
        <v>0</v>
      </c>
      <c r="F386" s="727"/>
      <c r="G386" s="727"/>
      <c r="H386" s="727"/>
      <c r="I386" s="727"/>
      <c r="J386" s="728">
        <f t="shared" si="24"/>
        <v>0</v>
      </c>
      <c r="P386" s="698">
        <f t="shared" si="22"/>
        <v>1</v>
      </c>
    </row>
    <row r="387" spans="1:16" hidden="1" x14ac:dyDescent="0.25">
      <c r="A387" s="699"/>
      <c r="B387" s="700"/>
      <c r="C387" s="724">
        <f>+Venue_Logistics!C58</f>
        <v>0</v>
      </c>
      <c r="D387" s="724">
        <f>+Venue_Logistics!D58</f>
        <v>0</v>
      </c>
      <c r="E387" s="738">
        <f>+Venue_Logistics!G58</f>
        <v>0</v>
      </c>
      <c r="F387" s="727"/>
      <c r="G387" s="727"/>
      <c r="H387" s="727"/>
      <c r="I387" s="727"/>
      <c r="J387" s="728">
        <f t="shared" si="24"/>
        <v>0</v>
      </c>
      <c r="P387" s="698">
        <f t="shared" si="22"/>
        <v>1</v>
      </c>
    </row>
    <row r="388" spans="1:16" hidden="1" x14ac:dyDescent="0.25">
      <c r="A388" s="699"/>
      <c r="B388" s="700"/>
      <c r="C388" s="724">
        <f>+Venue_Logistics!C59</f>
        <v>0</v>
      </c>
      <c r="D388" s="724">
        <f>+Venue_Logistics!D59</f>
        <v>0</v>
      </c>
      <c r="E388" s="738">
        <f>+Venue_Logistics!G59</f>
        <v>0</v>
      </c>
      <c r="F388" s="727"/>
      <c r="G388" s="727"/>
      <c r="H388" s="727"/>
      <c r="I388" s="727"/>
      <c r="J388" s="728">
        <f t="shared" si="24"/>
        <v>0</v>
      </c>
      <c r="P388" s="698">
        <f t="shared" si="22"/>
        <v>1</v>
      </c>
    </row>
    <row r="389" spans="1:16" hidden="1" x14ac:dyDescent="0.25">
      <c r="A389" s="699"/>
      <c r="B389" s="700"/>
      <c r="C389" s="724">
        <f>+Venue_Logistics!C60</f>
        <v>0</v>
      </c>
      <c r="D389" s="724">
        <f>+Venue_Logistics!D60</f>
        <v>0</v>
      </c>
      <c r="E389" s="738">
        <f>+Venue_Logistics!G60</f>
        <v>0</v>
      </c>
      <c r="F389" s="727"/>
      <c r="G389" s="727"/>
      <c r="H389" s="727"/>
      <c r="I389" s="727"/>
      <c r="J389" s="728">
        <f t="shared" si="24"/>
        <v>0</v>
      </c>
      <c r="P389" s="698">
        <f t="shared" si="22"/>
        <v>1</v>
      </c>
    </row>
    <row r="390" spans="1:16" hidden="1" x14ac:dyDescent="0.25">
      <c r="A390" s="699"/>
      <c r="B390" s="700"/>
      <c r="C390" s="724">
        <f>+Venue_Logistics!C61</f>
        <v>0</v>
      </c>
      <c r="D390" s="724">
        <f>+Venue_Logistics!D61</f>
        <v>0</v>
      </c>
      <c r="E390" s="738">
        <f>+Venue_Logistics!G61</f>
        <v>0</v>
      </c>
      <c r="F390" s="727"/>
      <c r="G390" s="727"/>
      <c r="H390" s="727"/>
      <c r="I390" s="727"/>
      <c r="J390" s="728">
        <f t="shared" si="24"/>
        <v>0</v>
      </c>
      <c r="P390" s="698">
        <f t="shared" si="22"/>
        <v>1</v>
      </c>
    </row>
    <row r="391" spans="1:16" hidden="1" x14ac:dyDescent="0.25">
      <c r="A391" s="699"/>
      <c r="B391" s="700" t="str">
        <f>+B383</f>
        <v>ZK107.K261.Analysis code</v>
      </c>
      <c r="C391" s="724">
        <f>+Venue_Logistics!C62</f>
        <v>0</v>
      </c>
      <c r="D391" s="724">
        <f>+Venue_Logistics!D62</f>
        <v>0</v>
      </c>
      <c r="E391" s="738">
        <f>+Venue_Logistics!G62</f>
        <v>0</v>
      </c>
      <c r="F391" s="727"/>
      <c r="G391" s="727"/>
      <c r="H391" s="727"/>
      <c r="I391" s="727"/>
      <c r="J391" s="728">
        <f t="shared" si="24"/>
        <v>0</v>
      </c>
      <c r="P391" s="698">
        <f t="shared" si="22"/>
        <v>1</v>
      </c>
    </row>
    <row r="392" spans="1:16" hidden="1"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2"/>
        <v>1</v>
      </c>
    </row>
    <row r="393" spans="1:16" hidden="1" x14ac:dyDescent="0.25">
      <c r="A393" s="722" t="s">
        <v>178</v>
      </c>
      <c r="B393" s="715" t="str">
        <f>+Venue_Logistics!B64</f>
        <v>ZK107.K145.Analysis code</v>
      </c>
      <c r="C393" s="716" t="s">
        <v>179</v>
      </c>
      <c r="D393" s="716"/>
      <c r="E393" s="717">
        <f>SUM(E394:E398)</f>
        <v>0</v>
      </c>
      <c r="F393" s="718">
        <f>SUM(F394:F398)</f>
        <v>0</v>
      </c>
      <c r="G393" s="718">
        <f>SUM(G394:G398)</f>
        <v>0</v>
      </c>
      <c r="H393" s="718">
        <f>+E393-F393-G393</f>
        <v>0</v>
      </c>
      <c r="I393" s="718">
        <f>SUM(I394:I398)</f>
        <v>0</v>
      </c>
      <c r="J393" s="719">
        <f>+H393-I393</f>
        <v>0</v>
      </c>
      <c r="P393" s="698">
        <f t="shared" si="22"/>
        <v>1</v>
      </c>
    </row>
    <row r="394" spans="1:16" hidden="1"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2"/>
        <v>1</v>
      </c>
    </row>
    <row r="395" spans="1:16" hidden="1"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2"/>
        <v>1</v>
      </c>
    </row>
    <row r="396" spans="1:16" hidden="1"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2"/>
        <v>1</v>
      </c>
    </row>
    <row r="397" spans="1:16" hidden="1" x14ac:dyDescent="0.25">
      <c r="A397" s="699"/>
      <c r="B397" s="700" t="str">
        <f>+B393</f>
        <v>ZK107.K145.Analysis code</v>
      </c>
      <c r="C397" s="724">
        <f>+Venue_Logistics!C68</f>
        <v>0</v>
      </c>
      <c r="D397" s="724">
        <f>+Venue_Logistics!D68</f>
        <v>0</v>
      </c>
      <c r="E397" s="738">
        <f>+Venue_Logistics!G68</f>
        <v>0</v>
      </c>
      <c r="F397" s="727"/>
      <c r="G397" s="727"/>
      <c r="H397" s="727"/>
      <c r="I397" s="727"/>
      <c r="J397" s="728">
        <f>+E397-F397-G397-I397</f>
        <v>0</v>
      </c>
      <c r="P397" s="698">
        <f t="shared" si="22"/>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2"/>
        <v>1</v>
      </c>
    </row>
    <row r="399" spans="1:16" hidden="1" x14ac:dyDescent="0.25">
      <c r="A399" s="722" t="s">
        <v>180</v>
      </c>
      <c r="B399" s="715" t="str">
        <f>+Venue_Logistics!B70</f>
        <v>ZK107.K137.Analysis code</v>
      </c>
      <c r="C399" s="716" t="s">
        <v>181</v>
      </c>
      <c r="D399" s="716"/>
      <c r="E399" s="717">
        <f>SUM(E400:E401)</f>
        <v>0</v>
      </c>
      <c r="F399" s="718">
        <f>SUM(F400:F401)</f>
        <v>0</v>
      </c>
      <c r="G399" s="718">
        <f>SUM(G400:G401)</f>
        <v>0</v>
      </c>
      <c r="H399" s="718"/>
      <c r="I399" s="718">
        <f>SUM(I400:I401)</f>
        <v>0</v>
      </c>
      <c r="J399" s="719">
        <f>+H399-I399</f>
        <v>0</v>
      </c>
      <c r="P399" s="698">
        <f t="shared" si="22"/>
        <v>1</v>
      </c>
    </row>
    <row r="400" spans="1:16" hidden="1" x14ac:dyDescent="0.25">
      <c r="A400" s="699"/>
      <c r="B400" s="700" t="str">
        <f>+B399</f>
        <v>ZK107.K137.Analysis code</v>
      </c>
      <c r="C400" s="724">
        <f>+Venue_Logistics!C71</f>
        <v>0</v>
      </c>
      <c r="D400" s="724">
        <f>+Venue_Logistics!D71</f>
        <v>0</v>
      </c>
      <c r="E400" s="738">
        <f>+Venue_Logistics!G71</f>
        <v>0</v>
      </c>
      <c r="F400" s="720"/>
      <c r="G400" s="720"/>
      <c r="H400" s="720"/>
      <c r="I400" s="720"/>
      <c r="J400" s="728">
        <f>+E400-F400-G400-I400</f>
        <v>0</v>
      </c>
      <c r="P400" s="698">
        <f t="shared" si="22"/>
        <v>1</v>
      </c>
    </row>
    <row r="401" spans="1:16" hidden="1"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2"/>
        <v>1</v>
      </c>
    </row>
    <row r="402" spans="1:16" hidden="1" x14ac:dyDescent="0.25">
      <c r="A402" s="722" t="s">
        <v>182</v>
      </c>
      <c r="B402" s="715" t="str">
        <f>+Venue_Logistics!B73</f>
        <v>ZK107.K265.Analysis code</v>
      </c>
      <c r="C402" s="716" t="s">
        <v>183</v>
      </c>
      <c r="D402" s="716"/>
      <c r="E402" s="717">
        <f>SUM(E403:E408)</f>
        <v>0</v>
      </c>
      <c r="F402" s="718">
        <f>SUM(F403:F408)</f>
        <v>0</v>
      </c>
      <c r="G402" s="718">
        <f>SUM(G403:G408)</f>
        <v>0</v>
      </c>
      <c r="H402" s="718">
        <f>+E402-F402-G402</f>
        <v>0</v>
      </c>
      <c r="I402" s="718">
        <f>SUM(I403:I408)</f>
        <v>0</v>
      </c>
      <c r="J402" s="719">
        <f>+H402-I402</f>
        <v>0</v>
      </c>
      <c r="P402" s="698">
        <f t="shared" si="22"/>
        <v>1</v>
      </c>
    </row>
    <row r="403" spans="1:16" hidden="1"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2"/>
        <v>1</v>
      </c>
    </row>
    <row r="404" spans="1:16" hidden="1"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2"/>
        <v>1</v>
      </c>
    </row>
    <row r="405" spans="1:16" hidden="1"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2"/>
        <v>1</v>
      </c>
    </row>
    <row r="406" spans="1:16" hidden="1"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2"/>
        <v>1</v>
      </c>
    </row>
    <row r="407" spans="1:16" hidden="1" x14ac:dyDescent="0.25">
      <c r="A407" s="699"/>
      <c r="B407" s="700" t="str">
        <f>+B402</f>
        <v>ZK107.K265.Analysis code</v>
      </c>
      <c r="C407" s="724">
        <f>+Venue_Logistics!C78</f>
        <v>0</v>
      </c>
      <c r="D407" s="724">
        <f>+Venue_Logistics!D78</f>
        <v>0</v>
      </c>
      <c r="E407" s="738">
        <f>+Venue_Logistics!G78</f>
        <v>0</v>
      </c>
      <c r="F407" s="727"/>
      <c r="G407" s="727"/>
      <c r="H407" s="727"/>
      <c r="I407" s="727"/>
      <c r="J407" s="728">
        <f>+E407-F407-G407-I407</f>
        <v>0</v>
      </c>
      <c r="P407" s="698">
        <f t="shared" si="22"/>
        <v>1</v>
      </c>
    </row>
    <row r="408" spans="1:16" hidden="1"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2"/>
        <v>1</v>
      </c>
    </row>
    <row r="409" spans="1:16" hidden="1" x14ac:dyDescent="0.25">
      <c r="A409" s="722" t="s">
        <v>184</v>
      </c>
      <c r="B409" s="715" t="str">
        <f>+'Legal &amp; Documentation'!B8</f>
        <v>ZK108.K162.Analysis code</v>
      </c>
      <c r="C409" s="729" t="s">
        <v>185</v>
      </c>
      <c r="D409" s="729"/>
      <c r="E409" s="723">
        <f>SUM(E410:E423)</f>
        <v>0</v>
      </c>
      <c r="F409" s="723">
        <f>SUM(F410:F423)</f>
        <v>0</v>
      </c>
      <c r="G409" s="723">
        <f>SUM(G410:G423)</f>
        <v>0</v>
      </c>
      <c r="H409" s="723">
        <f>+E409-F409-G409</f>
        <v>0</v>
      </c>
      <c r="I409" s="723">
        <f>SUM(I410:I423)</f>
        <v>0</v>
      </c>
      <c r="J409" s="719">
        <f>+H409-I409</f>
        <v>0</v>
      </c>
      <c r="P409" s="698">
        <f t="shared" si="22"/>
        <v>1</v>
      </c>
    </row>
    <row r="410" spans="1:16" hidden="1" x14ac:dyDescent="0.25">
      <c r="A410" s="699"/>
      <c r="B410" s="700"/>
      <c r="C410" s="730">
        <f>+'Legal &amp; Documentation'!C9</f>
        <v>0</v>
      </c>
      <c r="D410" s="730">
        <f>+'Legal &amp; Documentation'!D9</f>
        <v>0</v>
      </c>
      <c r="E410" s="726">
        <f>+'Legal &amp; Documentation'!G9</f>
        <v>0</v>
      </c>
      <c r="F410" s="701"/>
      <c r="G410" s="701"/>
      <c r="H410" s="701"/>
      <c r="I410" s="701"/>
      <c r="J410" s="706">
        <f t="shared" ref="J410:J422" si="25">+E410-F410-G410-I410</f>
        <v>0</v>
      </c>
      <c r="P410" s="698">
        <f t="shared" si="22"/>
        <v>1</v>
      </c>
    </row>
    <row r="411" spans="1:16" hidden="1" x14ac:dyDescent="0.25">
      <c r="A411" s="699"/>
      <c r="B411" s="700"/>
      <c r="C411" s="730">
        <f>+'Legal &amp; Documentation'!C10</f>
        <v>0</v>
      </c>
      <c r="D411" s="730">
        <f>+'Legal &amp; Documentation'!D10</f>
        <v>0</v>
      </c>
      <c r="E411" s="726">
        <f>+'Legal &amp; Documentation'!G10</f>
        <v>0</v>
      </c>
      <c r="F411" s="701"/>
      <c r="G411" s="701"/>
      <c r="H411" s="701"/>
      <c r="I411" s="701"/>
      <c r="J411" s="706">
        <f t="shared" si="25"/>
        <v>0</v>
      </c>
      <c r="P411" s="698">
        <f t="shared" si="22"/>
        <v>1</v>
      </c>
    </row>
    <row r="412" spans="1:16" hidden="1" x14ac:dyDescent="0.25">
      <c r="A412" s="699"/>
      <c r="B412" s="700"/>
      <c r="C412" s="730">
        <f>+'Legal &amp; Documentation'!C11</f>
        <v>0</v>
      </c>
      <c r="D412" s="730">
        <f>+'Legal &amp; Documentation'!D11</f>
        <v>0</v>
      </c>
      <c r="E412" s="738">
        <f>+'Legal &amp; Documentation'!G11</f>
        <v>0</v>
      </c>
      <c r="F412" s="720"/>
      <c r="G412" s="720"/>
      <c r="H412" s="720"/>
      <c r="I412" s="720"/>
      <c r="J412" s="728">
        <f t="shared" si="25"/>
        <v>0</v>
      </c>
      <c r="P412" s="698">
        <f t="shared" si="22"/>
        <v>1</v>
      </c>
    </row>
    <row r="413" spans="1:16" hidden="1" x14ac:dyDescent="0.25">
      <c r="A413" s="699"/>
      <c r="B413" s="700"/>
      <c r="C413" s="730">
        <f>+'Legal &amp; Documentation'!C12</f>
        <v>0</v>
      </c>
      <c r="D413" s="730">
        <f>+'Legal &amp; Documentation'!D12</f>
        <v>0</v>
      </c>
      <c r="E413" s="738">
        <f>+'Legal &amp; Documentation'!G12</f>
        <v>0</v>
      </c>
      <c r="F413" s="720"/>
      <c r="G413" s="720"/>
      <c r="H413" s="720"/>
      <c r="I413" s="720"/>
      <c r="J413" s="728">
        <f t="shared" si="25"/>
        <v>0</v>
      </c>
      <c r="P413" s="698">
        <f t="shared" ref="P413:P476" si="26">+IF(SUM(E413:I413)=0,1,0)</f>
        <v>1</v>
      </c>
    </row>
    <row r="414" spans="1:16" hidden="1" x14ac:dyDescent="0.25">
      <c r="A414" s="699"/>
      <c r="B414" s="700"/>
      <c r="C414" s="730">
        <f>+'Legal &amp; Documentation'!C13</f>
        <v>0</v>
      </c>
      <c r="D414" s="730">
        <f>+'Legal &amp; Documentation'!D13</f>
        <v>0</v>
      </c>
      <c r="E414" s="738">
        <f>+'Legal &amp; Documentation'!G13</f>
        <v>0</v>
      </c>
      <c r="F414" s="720"/>
      <c r="G414" s="720"/>
      <c r="H414" s="720"/>
      <c r="I414" s="720"/>
      <c r="J414" s="728">
        <f t="shared" si="25"/>
        <v>0</v>
      </c>
      <c r="P414" s="698">
        <f t="shared" si="26"/>
        <v>1</v>
      </c>
    </row>
    <row r="415" spans="1:16" hidden="1" x14ac:dyDescent="0.25">
      <c r="A415" s="699"/>
      <c r="B415" s="700"/>
      <c r="C415" s="730">
        <f>+'Legal &amp; Documentation'!C14</f>
        <v>0</v>
      </c>
      <c r="D415" s="730">
        <f>+'Legal &amp; Documentation'!D14</f>
        <v>0</v>
      </c>
      <c r="E415" s="738">
        <f>+'Legal &amp; Documentation'!G14</f>
        <v>0</v>
      </c>
      <c r="F415" s="720"/>
      <c r="G415" s="720"/>
      <c r="H415" s="720"/>
      <c r="I415" s="720"/>
      <c r="J415" s="728">
        <f t="shared" si="25"/>
        <v>0</v>
      </c>
      <c r="P415" s="698">
        <f t="shared" si="26"/>
        <v>1</v>
      </c>
    </row>
    <row r="416" spans="1:16" hidden="1" x14ac:dyDescent="0.25">
      <c r="A416" s="699"/>
      <c r="B416" s="700"/>
      <c r="C416" s="730">
        <f>+'Legal &amp; Documentation'!C15</f>
        <v>0</v>
      </c>
      <c r="D416" s="730">
        <f>+'Legal &amp; Documentation'!D15</f>
        <v>0</v>
      </c>
      <c r="E416" s="738">
        <f>+'Legal &amp; Documentation'!G15</f>
        <v>0</v>
      </c>
      <c r="F416" s="720"/>
      <c r="G416" s="720"/>
      <c r="H416" s="720"/>
      <c r="I416" s="720"/>
      <c r="J416" s="728">
        <f t="shared" si="25"/>
        <v>0</v>
      </c>
      <c r="P416" s="698">
        <f t="shared" si="26"/>
        <v>1</v>
      </c>
    </row>
    <row r="417" spans="1:16" hidden="1" x14ac:dyDescent="0.25">
      <c r="A417" s="699"/>
      <c r="B417" s="700"/>
      <c r="C417" s="730">
        <f>+'Legal &amp; Documentation'!C16</f>
        <v>0</v>
      </c>
      <c r="D417" s="730">
        <f>+'Legal &amp; Documentation'!D16</f>
        <v>0</v>
      </c>
      <c r="E417" s="738">
        <f>+'Legal &amp; Documentation'!G16</f>
        <v>0</v>
      </c>
      <c r="F417" s="720"/>
      <c r="G417" s="720"/>
      <c r="H417" s="720"/>
      <c r="I417" s="720"/>
      <c r="J417" s="728">
        <f t="shared" si="25"/>
        <v>0</v>
      </c>
      <c r="P417" s="698">
        <f t="shared" si="26"/>
        <v>1</v>
      </c>
    </row>
    <row r="418" spans="1:16" hidden="1" x14ac:dyDescent="0.25">
      <c r="A418" s="699"/>
      <c r="B418" s="700"/>
      <c r="C418" s="730">
        <f>+'Legal &amp; Documentation'!C17</f>
        <v>0</v>
      </c>
      <c r="D418" s="730">
        <f>+'Legal &amp; Documentation'!D17</f>
        <v>0</v>
      </c>
      <c r="E418" s="738">
        <f>+'Legal &amp; Documentation'!G17</f>
        <v>0</v>
      </c>
      <c r="F418" s="720"/>
      <c r="G418" s="720"/>
      <c r="H418" s="720"/>
      <c r="I418" s="720"/>
      <c r="J418" s="728">
        <f t="shared" si="25"/>
        <v>0</v>
      </c>
      <c r="P418" s="698">
        <f t="shared" si="26"/>
        <v>1</v>
      </c>
    </row>
    <row r="419" spans="1:16" hidden="1" x14ac:dyDescent="0.25">
      <c r="A419" s="699"/>
      <c r="B419" s="700"/>
      <c r="C419" s="730">
        <f>+'Legal &amp; Documentation'!C18</f>
        <v>0</v>
      </c>
      <c r="D419" s="730">
        <f>+'Legal &amp; Documentation'!D18</f>
        <v>0</v>
      </c>
      <c r="E419" s="738">
        <f>+'Legal &amp; Documentation'!G18</f>
        <v>0</v>
      </c>
      <c r="F419" s="720"/>
      <c r="G419" s="720"/>
      <c r="H419" s="720"/>
      <c r="I419" s="720"/>
      <c r="J419" s="728">
        <f t="shared" si="25"/>
        <v>0</v>
      </c>
      <c r="P419" s="698">
        <f t="shared" si="26"/>
        <v>1</v>
      </c>
    </row>
    <row r="420" spans="1:16" hidden="1" x14ac:dyDescent="0.25">
      <c r="A420" s="699"/>
      <c r="B420" s="700"/>
      <c r="C420" s="730">
        <f>+'Legal &amp; Documentation'!C19</f>
        <v>0</v>
      </c>
      <c r="D420" s="730">
        <f>+'Legal &amp; Documentation'!D19</f>
        <v>0</v>
      </c>
      <c r="E420" s="738">
        <f>+'Legal &amp; Documentation'!G19</f>
        <v>0</v>
      </c>
      <c r="F420" s="720"/>
      <c r="G420" s="720"/>
      <c r="H420" s="720"/>
      <c r="I420" s="720"/>
      <c r="J420" s="728">
        <f t="shared" si="25"/>
        <v>0</v>
      </c>
      <c r="P420" s="698">
        <f t="shared" si="26"/>
        <v>1</v>
      </c>
    </row>
    <row r="421" spans="1:16" hidden="1" x14ac:dyDescent="0.25">
      <c r="A421" s="699"/>
      <c r="B421" s="700"/>
      <c r="C421" s="730">
        <f>+'Legal &amp; Documentation'!C20</f>
        <v>0</v>
      </c>
      <c r="D421" s="730">
        <f>+'Legal &amp; Documentation'!D20</f>
        <v>0</v>
      </c>
      <c r="E421" s="738">
        <f>+'Legal &amp; Documentation'!G20</f>
        <v>0</v>
      </c>
      <c r="F421" s="720"/>
      <c r="G421" s="720"/>
      <c r="H421" s="720"/>
      <c r="I421" s="720"/>
      <c r="J421" s="728">
        <f t="shared" si="25"/>
        <v>0</v>
      </c>
      <c r="P421" s="698">
        <f t="shared" si="26"/>
        <v>1</v>
      </c>
    </row>
    <row r="422" spans="1:16" hidden="1" x14ac:dyDescent="0.25">
      <c r="A422" s="699"/>
      <c r="B422" s="700" t="str">
        <f>+B409</f>
        <v>ZK108.K162.Analysis code</v>
      </c>
      <c r="C422" s="730">
        <f>+'Legal &amp; Documentation'!C21</f>
        <v>0</v>
      </c>
      <c r="D422" s="730">
        <f>+'Legal &amp; Documentation'!D21</f>
        <v>0</v>
      </c>
      <c r="E422" s="738">
        <f>+'Legal &amp; Documentation'!G21</f>
        <v>0</v>
      </c>
      <c r="F422" s="720"/>
      <c r="G422" s="720"/>
      <c r="H422" s="720"/>
      <c r="I422" s="720"/>
      <c r="J422" s="728">
        <f t="shared" si="25"/>
        <v>0</v>
      </c>
      <c r="P422" s="698">
        <f t="shared" si="26"/>
        <v>1</v>
      </c>
    </row>
    <row r="423" spans="1:16" hidden="1"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6"/>
        <v>1</v>
      </c>
    </row>
    <row r="424" spans="1:16" hidden="1" x14ac:dyDescent="0.25">
      <c r="A424" s="722" t="s">
        <v>186</v>
      </c>
      <c r="B424" s="715" t="str">
        <f>+'Legal &amp; Documentation'!B23</f>
        <v>ZK108.K266.Analysis code</v>
      </c>
      <c r="C424" s="729" t="s">
        <v>187</v>
      </c>
      <c r="D424" s="729"/>
      <c r="E424" s="717">
        <f>SUM(E425:E430)</f>
        <v>0</v>
      </c>
      <c r="F424" s="718">
        <f>SUM(F425:F430)</f>
        <v>0</v>
      </c>
      <c r="G424" s="718">
        <f>SUM(G425:G430)</f>
        <v>0</v>
      </c>
      <c r="H424" s="718">
        <f>+E424-F424-G424</f>
        <v>0</v>
      </c>
      <c r="I424" s="718">
        <f>SUM(I425:I430)</f>
        <v>0</v>
      </c>
      <c r="J424" s="719">
        <f>+H424-I424</f>
        <v>0</v>
      </c>
      <c r="P424" s="698">
        <f t="shared" si="26"/>
        <v>1</v>
      </c>
    </row>
    <row r="425" spans="1:16" hidden="1"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6"/>
        <v>1</v>
      </c>
    </row>
    <row r="426" spans="1:16" hidden="1"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6"/>
        <v>1</v>
      </c>
    </row>
    <row r="427" spans="1:16" hidden="1"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6"/>
        <v>1</v>
      </c>
    </row>
    <row r="428" spans="1:16" hidden="1"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6"/>
        <v>1</v>
      </c>
    </row>
    <row r="429" spans="1:16" hidden="1" x14ac:dyDescent="0.25">
      <c r="A429" s="699"/>
      <c r="B429" s="700" t="str">
        <f>+B424</f>
        <v>ZK108.K266.Analysis code</v>
      </c>
      <c r="C429" s="730">
        <f>+'Legal &amp; Documentation'!C28</f>
        <v>0</v>
      </c>
      <c r="D429" s="730">
        <f>+'Legal &amp; Documentation'!D28</f>
        <v>0</v>
      </c>
      <c r="E429" s="738">
        <f>+'Legal &amp; Documentation'!G28</f>
        <v>0</v>
      </c>
      <c r="F429" s="727"/>
      <c r="G429" s="727"/>
      <c r="H429" s="727"/>
      <c r="I429" s="727"/>
      <c r="J429" s="728">
        <f>+E429-F429-G429-I429</f>
        <v>0</v>
      </c>
      <c r="P429" s="698">
        <f t="shared" si="26"/>
        <v>1</v>
      </c>
    </row>
    <row r="430" spans="1:16" hidden="1"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6"/>
        <v>1</v>
      </c>
    </row>
    <row r="431" spans="1:16" hidden="1" x14ac:dyDescent="0.25">
      <c r="A431" s="722" t="s">
        <v>188</v>
      </c>
      <c r="B431" s="715" t="str">
        <f>+'Marketing Digital Comms'!B8</f>
        <v>ZK109.K270.Analysis code</v>
      </c>
      <c r="C431" s="716" t="s">
        <v>189</v>
      </c>
      <c r="D431" s="716"/>
      <c r="E431" s="723">
        <f>SUM(E432:E442)</f>
        <v>0</v>
      </c>
      <c r="F431" s="723">
        <f>SUM(F432:F442)</f>
        <v>0</v>
      </c>
      <c r="G431" s="723">
        <f>SUM(G432:G442)</f>
        <v>0</v>
      </c>
      <c r="H431" s="723">
        <f>+E431-F431-G431</f>
        <v>0</v>
      </c>
      <c r="I431" s="723">
        <f>SUM(I432:I442)</f>
        <v>0</v>
      </c>
      <c r="J431" s="719">
        <f>+H431-I431</f>
        <v>0</v>
      </c>
      <c r="P431" s="698">
        <f t="shared" si="26"/>
        <v>1</v>
      </c>
    </row>
    <row r="432" spans="1:16" hidden="1" x14ac:dyDescent="0.25">
      <c r="A432" s="699"/>
      <c r="B432" s="700"/>
      <c r="C432" s="724">
        <f>+'Marketing Digital Comms'!C9</f>
        <v>0</v>
      </c>
      <c r="D432" s="724">
        <f>+'Marketing Digital Comms'!D9</f>
        <v>0</v>
      </c>
      <c r="E432" s="726">
        <f>+'Marketing Digital Comms'!G9</f>
        <v>0</v>
      </c>
      <c r="F432" s="701"/>
      <c r="G432" s="701"/>
      <c r="H432" s="701"/>
      <c r="I432" s="701"/>
      <c r="J432" s="706">
        <f t="shared" ref="J432:J441" si="27">+E432-F432-G432-I432</f>
        <v>0</v>
      </c>
      <c r="P432" s="698">
        <f t="shared" si="26"/>
        <v>1</v>
      </c>
    </row>
    <row r="433" spans="1:16" hidden="1" x14ac:dyDescent="0.25">
      <c r="A433" s="699"/>
      <c r="B433" s="700"/>
      <c r="C433" s="724">
        <f>+'Marketing Digital Comms'!C10</f>
        <v>0</v>
      </c>
      <c r="D433" s="724">
        <f>+'Marketing Digital Comms'!D10</f>
        <v>0</v>
      </c>
      <c r="E433" s="738">
        <f>+'Marketing Digital Comms'!G10</f>
        <v>0</v>
      </c>
      <c r="F433" s="720"/>
      <c r="G433" s="720"/>
      <c r="H433" s="720"/>
      <c r="I433" s="720"/>
      <c r="J433" s="728">
        <f t="shared" si="27"/>
        <v>0</v>
      </c>
      <c r="P433" s="698">
        <f t="shared" si="26"/>
        <v>1</v>
      </c>
    </row>
    <row r="434" spans="1:16" hidden="1" x14ac:dyDescent="0.25">
      <c r="A434" s="699"/>
      <c r="B434" s="700"/>
      <c r="C434" s="724">
        <f>+'Marketing Digital Comms'!C11</f>
        <v>0</v>
      </c>
      <c r="D434" s="724">
        <f>+'Marketing Digital Comms'!D11</f>
        <v>0</v>
      </c>
      <c r="E434" s="738">
        <f>+'Marketing Digital Comms'!G11</f>
        <v>0</v>
      </c>
      <c r="F434" s="720"/>
      <c r="G434" s="720"/>
      <c r="H434" s="720"/>
      <c r="I434" s="720"/>
      <c r="J434" s="728">
        <f t="shared" si="27"/>
        <v>0</v>
      </c>
      <c r="P434" s="698">
        <f t="shared" si="26"/>
        <v>1</v>
      </c>
    </row>
    <row r="435" spans="1:16" hidden="1" x14ac:dyDescent="0.25">
      <c r="A435" s="699"/>
      <c r="B435" s="700"/>
      <c r="C435" s="724">
        <f>+'Marketing Digital Comms'!C12</f>
        <v>0</v>
      </c>
      <c r="D435" s="724">
        <f>+'Marketing Digital Comms'!D12</f>
        <v>0</v>
      </c>
      <c r="E435" s="738">
        <f>+'Marketing Digital Comms'!G12</f>
        <v>0</v>
      </c>
      <c r="F435" s="720"/>
      <c r="G435" s="720"/>
      <c r="H435" s="720"/>
      <c r="I435" s="720"/>
      <c r="J435" s="728">
        <f t="shared" si="27"/>
        <v>0</v>
      </c>
      <c r="P435" s="698">
        <f t="shared" si="26"/>
        <v>1</v>
      </c>
    </row>
    <row r="436" spans="1:16" hidden="1" x14ac:dyDescent="0.25">
      <c r="A436" s="699"/>
      <c r="B436" s="700"/>
      <c r="C436" s="724">
        <f>+'Marketing Digital Comms'!C13</f>
        <v>0</v>
      </c>
      <c r="D436" s="724">
        <f>+'Marketing Digital Comms'!D13</f>
        <v>0</v>
      </c>
      <c r="E436" s="738">
        <f>+'Marketing Digital Comms'!G13</f>
        <v>0</v>
      </c>
      <c r="F436" s="720"/>
      <c r="G436" s="720"/>
      <c r="H436" s="720"/>
      <c r="I436" s="720"/>
      <c r="J436" s="728">
        <f t="shared" si="27"/>
        <v>0</v>
      </c>
      <c r="P436" s="698">
        <f t="shared" si="26"/>
        <v>1</v>
      </c>
    </row>
    <row r="437" spans="1:16" hidden="1" x14ac:dyDescent="0.25">
      <c r="A437" s="699"/>
      <c r="B437" s="700"/>
      <c r="C437" s="724">
        <f>+'Marketing Digital Comms'!C14</f>
        <v>0</v>
      </c>
      <c r="D437" s="724">
        <f>+'Marketing Digital Comms'!D14</f>
        <v>0</v>
      </c>
      <c r="E437" s="738">
        <f>+'Marketing Digital Comms'!G14</f>
        <v>0</v>
      </c>
      <c r="F437" s="720"/>
      <c r="G437" s="720"/>
      <c r="H437" s="720"/>
      <c r="I437" s="720"/>
      <c r="J437" s="728">
        <f t="shared" si="27"/>
        <v>0</v>
      </c>
      <c r="P437" s="698">
        <f t="shared" si="26"/>
        <v>1</v>
      </c>
    </row>
    <row r="438" spans="1:16" hidden="1" x14ac:dyDescent="0.25">
      <c r="A438" s="699"/>
      <c r="B438" s="700"/>
      <c r="C438" s="724">
        <f>+'Marketing Digital Comms'!C15</f>
        <v>0</v>
      </c>
      <c r="D438" s="724">
        <f>+'Marketing Digital Comms'!D15</f>
        <v>0</v>
      </c>
      <c r="E438" s="738">
        <f>+'Marketing Digital Comms'!G15</f>
        <v>0</v>
      </c>
      <c r="F438" s="720"/>
      <c r="G438" s="720"/>
      <c r="H438" s="720"/>
      <c r="I438" s="720"/>
      <c r="J438" s="728">
        <f t="shared" si="27"/>
        <v>0</v>
      </c>
      <c r="P438" s="698">
        <f t="shared" si="26"/>
        <v>1</v>
      </c>
    </row>
    <row r="439" spans="1:16" hidden="1" x14ac:dyDescent="0.25">
      <c r="A439" s="699"/>
      <c r="B439" s="700"/>
      <c r="C439" s="724">
        <f>+'Marketing Digital Comms'!C16</f>
        <v>0</v>
      </c>
      <c r="D439" s="724">
        <f>+'Marketing Digital Comms'!D16</f>
        <v>0</v>
      </c>
      <c r="E439" s="738">
        <f>+'Marketing Digital Comms'!G16</f>
        <v>0</v>
      </c>
      <c r="F439" s="720"/>
      <c r="G439" s="720"/>
      <c r="H439" s="720"/>
      <c r="I439" s="720"/>
      <c r="J439" s="728">
        <f t="shared" si="27"/>
        <v>0</v>
      </c>
      <c r="P439" s="698">
        <f t="shared" si="26"/>
        <v>1</v>
      </c>
    </row>
    <row r="440" spans="1:16" hidden="1" x14ac:dyDescent="0.25">
      <c r="A440" s="699"/>
      <c r="B440" s="700"/>
      <c r="C440" s="724">
        <f>+'Marketing Digital Comms'!C17</f>
        <v>0</v>
      </c>
      <c r="D440" s="724">
        <f>+'Marketing Digital Comms'!D17</f>
        <v>0</v>
      </c>
      <c r="E440" s="738">
        <f>+'Marketing Digital Comms'!G17</f>
        <v>0</v>
      </c>
      <c r="F440" s="720"/>
      <c r="G440" s="720"/>
      <c r="H440" s="720"/>
      <c r="I440" s="720"/>
      <c r="J440" s="728">
        <f t="shared" si="27"/>
        <v>0</v>
      </c>
      <c r="P440" s="698">
        <f t="shared" si="26"/>
        <v>1</v>
      </c>
    </row>
    <row r="441" spans="1:16" hidden="1" x14ac:dyDescent="0.25">
      <c r="A441" s="699"/>
      <c r="B441" s="700" t="str">
        <f>+B431</f>
        <v>ZK109.K270.Analysis code</v>
      </c>
      <c r="C441" s="724">
        <f>+'Marketing Digital Comms'!C18</f>
        <v>0</v>
      </c>
      <c r="D441" s="724">
        <f>+'Marketing Digital Comms'!D18</f>
        <v>0</v>
      </c>
      <c r="E441" s="738">
        <f>+'Marketing Digital Comms'!G18</f>
        <v>0</v>
      </c>
      <c r="F441" s="720"/>
      <c r="G441" s="720"/>
      <c r="H441" s="720"/>
      <c r="I441" s="720"/>
      <c r="J441" s="728">
        <f t="shared" si="27"/>
        <v>0</v>
      </c>
      <c r="P441" s="698">
        <f t="shared" si="26"/>
        <v>1</v>
      </c>
    </row>
    <row r="442" spans="1:16" hidden="1"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6"/>
        <v>1</v>
      </c>
    </row>
    <row r="443" spans="1:16" hidden="1" x14ac:dyDescent="0.25">
      <c r="A443" s="722" t="s">
        <v>190</v>
      </c>
      <c r="B443" s="715" t="str">
        <f>+'Marketing Digital Comms'!B20</f>
        <v>ZK109.K271.Analysis code</v>
      </c>
      <c r="C443" s="716" t="s">
        <v>191</v>
      </c>
      <c r="D443" s="716"/>
      <c r="E443" s="717">
        <f>SUM(E444:E449)</f>
        <v>0</v>
      </c>
      <c r="F443" s="718">
        <f>SUM(F444:F449)</f>
        <v>0</v>
      </c>
      <c r="G443" s="718">
        <f>SUM(G444:G449)</f>
        <v>0</v>
      </c>
      <c r="H443" s="718">
        <f>+E443-F443-G443</f>
        <v>0</v>
      </c>
      <c r="I443" s="718">
        <f>SUM(I444:I449)</f>
        <v>0</v>
      </c>
      <c r="J443" s="719">
        <f>+H443-I443</f>
        <v>0</v>
      </c>
      <c r="P443" s="698">
        <f t="shared" si="26"/>
        <v>1</v>
      </c>
    </row>
    <row r="444" spans="1:16" hidden="1"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6"/>
        <v>1</v>
      </c>
    </row>
    <row r="445" spans="1:16" hidden="1"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6"/>
        <v>1</v>
      </c>
    </row>
    <row r="446" spans="1:16" hidden="1"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6"/>
        <v>1</v>
      </c>
    </row>
    <row r="447" spans="1:16" hidden="1"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6"/>
        <v>1</v>
      </c>
    </row>
    <row r="448" spans="1:16" hidden="1" x14ac:dyDescent="0.25">
      <c r="A448" s="699"/>
      <c r="B448" s="700" t="str">
        <f>+B443</f>
        <v>ZK109.K271.Analysis code</v>
      </c>
      <c r="C448" s="724">
        <f>+'Marketing Digital Comms'!C25</f>
        <v>0</v>
      </c>
      <c r="D448" s="724">
        <f>+'Marketing Digital Comms'!D25</f>
        <v>0</v>
      </c>
      <c r="E448" s="738">
        <f>+'Marketing Digital Comms'!G25</f>
        <v>0</v>
      </c>
      <c r="F448" s="720"/>
      <c r="G448" s="720"/>
      <c r="H448" s="720"/>
      <c r="I448" s="720"/>
      <c r="J448" s="728">
        <f>+E448-F448-G448-I448</f>
        <v>0</v>
      </c>
      <c r="P448" s="698">
        <f t="shared" si="26"/>
        <v>1</v>
      </c>
    </row>
    <row r="449" spans="1:16" hidden="1"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6"/>
        <v>1</v>
      </c>
    </row>
    <row r="450" spans="1:16" hidden="1" x14ac:dyDescent="0.25">
      <c r="A450" s="722" t="s">
        <v>192</v>
      </c>
      <c r="B450" s="715" t="str">
        <f>+'Marketing Digital Comms'!B27</f>
        <v>ZK109.K138.Analysis code</v>
      </c>
      <c r="C450" s="716" t="s">
        <v>193</v>
      </c>
      <c r="D450" s="716"/>
      <c r="E450" s="717">
        <f>SUM(E451:E456)</f>
        <v>0</v>
      </c>
      <c r="F450" s="718"/>
      <c r="G450" s="718"/>
      <c r="H450" s="718">
        <f>+E450-F450-G450</f>
        <v>0</v>
      </c>
      <c r="I450" s="718"/>
      <c r="J450" s="719">
        <f>+H450-I450</f>
        <v>0</v>
      </c>
      <c r="P450" s="698">
        <f t="shared" si="26"/>
        <v>1</v>
      </c>
    </row>
    <row r="451" spans="1:16" hidden="1"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6"/>
        <v>1</v>
      </c>
    </row>
    <row r="452" spans="1:16" hidden="1"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6"/>
        <v>1</v>
      </c>
    </row>
    <row r="453" spans="1:16" hidden="1"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6"/>
        <v>1</v>
      </c>
    </row>
    <row r="454" spans="1:16" hidden="1"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6"/>
        <v>1</v>
      </c>
    </row>
    <row r="455" spans="1:16" hidden="1" x14ac:dyDescent="0.25">
      <c r="A455" s="703"/>
      <c r="B455" s="704" t="str">
        <f>+B450</f>
        <v>ZK109.K138.Analysis code</v>
      </c>
      <c r="C455" s="724">
        <f>+'Marketing Digital Comms'!C32</f>
        <v>0</v>
      </c>
      <c r="D455" s="724">
        <f>+'Marketing Digital Comms'!D32</f>
        <v>0</v>
      </c>
      <c r="E455" s="738">
        <f>+'Marketing Digital Comms'!G32</f>
        <v>0</v>
      </c>
      <c r="F455" s="727"/>
      <c r="G455" s="727"/>
      <c r="H455" s="727"/>
      <c r="I455" s="727"/>
      <c r="J455" s="728">
        <f>+E455-F455-G455-I455</f>
        <v>0</v>
      </c>
      <c r="P455" s="698">
        <f t="shared" si="26"/>
        <v>1</v>
      </c>
    </row>
    <row r="456" spans="1:16" hidden="1"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6"/>
        <v>1</v>
      </c>
    </row>
    <row r="457" spans="1:16" hidden="1" x14ac:dyDescent="0.25">
      <c r="A457" s="722" t="s">
        <v>194</v>
      </c>
      <c r="B457" s="715" t="str">
        <f>+'Marketing Digital Comms'!B34</f>
        <v>ZK109.K158.Analysis code</v>
      </c>
      <c r="C457" s="716" t="s">
        <v>196</v>
      </c>
      <c r="D457" s="716"/>
      <c r="E457" s="717">
        <f>SUM(E458:E460)</f>
        <v>0</v>
      </c>
      <c r="F457" s="718">
        <f>SUM(F458:F460)</f>
        <v>0</v>
      </c>
      <c r="G457" s="718">
        <f>SUM(G458:G460)</f>
        <v>0</v>
      </c>
      <c r="H457" s="718">
        <f>+E457-F457-G457</f>
        <v>0</v>
      </c>
      <c r="I457" s="718">
        <f>SUM(I458:I460)</f>
        <v>0</v>
      </c>
      <c r="J457" s="719">
        <f>+H457-I457</f>
        <v>0</v>
      </c>
      <c r="P457" s="698">
        <f t="shared" si="26"/>
        <v>1</v>
      </c>
    </row>
    <row r="458" spans="1:16" hidden="1"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6"/>
        <v>1</v>
      </c>
    </row>
    <row r="459" spans="1:16" hidden="1" x14ac:dyDescent="0.25">
      <c r="A459" s="703"/>
      <c r="B459" s="704" t="str">
        <f>+B457</f>
        <v>ZK109.K158.Analysis code</v>
      </c>
      <c r="C459" s="724">
        <f>+'Marketing Digital Comms'!C36</f>
        <v>0</v>
      </c>
      <c r="D459" s="724">
        <f>+'Marketing Digital Comms'!D36</f>
        <v>0</v>
      </c>
      <c r="E459" s="738">
        <f>+'Marketing Digital Comms'!G36</f>
        <v>0</v>
      </c>
      <c r="F459" s="720"/>
      <c r="G459" s="720"/>
      <c r="H459" s="720"/>
      <c r="I459" s="720"/>
      <c r="J459" s="728">
        <f>+E459-F459-G459-I459</f>
        <v>0</v>
      </c>
      <c r="P459" s="698">
        <f t="shared" si="26"/>
        <v>1</v>
      </c>
    </row>
    <row r="460" spans="1:16" hidden="1"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6"/>
        <v>1</v>
      </c>
    </row>
    <row r="461" spans="1:16" hidden="1" x14ac:dyDescent="0.25">
      <c r="A461" s="722" t="s">
        <v>195</v>
      </c>
      <c r="B461" s="715" t="str">
        <f>+'Marketing Digital Comms'!B38</f>
        <v>ZK109.K159.Analysis code</v>
      </c>
      <c r="C461" s="716" t="s">
        <v>197</v>
      </c>
      <c r="D461" s="716"/>
      <c r="E461" s="717">
        <f>SUM(E462:E463)</f>
        <v>0</v>
      </c>
      <c r="F461" s="718">
        <f>SUM(F462:F463)</f>
        <v>0</v>
      </c>
      <c r="G461" s="718">
        <f>SUM(G462:G463)</f>
        <v>0</v>
      </c>
      <c r="H461" s="718">
        <f>+E461-F461-G461</f>
        <v>0</v>
      </c>
      <c r="I461" s="718">
        <f>SUM(I462:I463)</f>
        <v>0</v>
      </c>
      <c r="J461" s="719">
        <f>+H461-I461</f>
        <v>0</v>
      </c>
      <c r="P461" s="698">
        <f t="shared" si="26"/>
        <v>1</v>
      </c>
    </row>
    <row r="462" spans="1:16" hidden="1" x14ac:dyDescent="0.25">
      <c r="A462" s="699"/>
      <c r="B462" s="700" t="str">
        <f>+B461</f>
        <v>ZK109.K159.Analysis code</v>
      </c>
      <c r="C462" s="724">
        <f>+'Marketing Digital Comms'!C39</f>
        <v>0</v>
      </c>
      <c r="D462" s="724">
        <f>+'Marketing Digital Comms'!D39</f>
        <v>0</v>
      </c>
      <c r="E462" s="738">
        <f>+'Marketing Digital Comms'!G39</f>
        <v>0</v>
      </c>
      <c r="F462" s="720"/>
      <c r="G462" s="720"/>
      <c r="H462" s="720"/>
      <c r="I462" s="720"/>
      <c r="J462" s="728">
        <f>+E462-F462-G462-I462</f>
        <v>0</v>
      </c>
      <c r="P462" s="698">
        <f t="shared" si="26"/>
        <v>1</v>
      </c>
    </row>
    <row r="463" spans="1:16" hidden="1"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6"/>
        <v>1</v>
      </c>
    </row>
    <row r="464" spans="1:16" hidden="1" x14ac:dyDescent="0.25">
      <c r="A464" s="722" t="s">
        <v>198</v>
      </c>
      <c r="B464" s="715" t="str">
        <f>+'Marketing Digital Comms'!B41</f>
        <v>ZK109.K272.Analysis code</v>
      </c>
      <c r="C464" s="716" t="s">
        <v>199</v>
      </c>
      <c r="D464" s="716"/>
      <c r="E464" s="717">
        <f>SUM(E465:E466)</f>
        <v>0</v>
      </c>
      <c r="F464" s="718">
        <f>SUM(F465:F466)</f>
        <v>0</v>
      </c>
      <c r="G464" s="718">
        <f>SUM(G465:G466)</f>
        <v>0</v>
      </c>
      <c r="H464" s="718">
        <f>+E464-F464-G464</f>
        <v>0</v>
      </c>
      <c r="I464" s="718">
        <f>SUM(I465:I466)</f>
        <v>0</v>
      </c>
      <c r="J464" s="719">
        <f>+H464-I464</f>
        <v>0</v>
      </c>
      <c r="P464" s="698">
        <f t="shared" si="26"/>
        <v>1</v>
      </c>
    </row>
    <row r="465" spans="1:16" hidden="1" x14ac:dyDescent="0.25">
      <c r="A465" s="703"/>
      <c r="B465" s="704" t="str">
        <f>+B464</f>
        <v>ZK109.K272.Analysis code</v>
      </c>
      <c r="C465" s="724">
        <f>+'Marketing Digital Comms'!C42</f>
        <v>0</v>
      </c>
      <c r="D465" s="724">
        <f>+'Marketing Digital Comms'!D42</f>
        <v>0</v>
      </c>
      <c r="E465" s="738">
        <f>+'Marketing Digital Comms'!G42</f>
        <v>0</v>
      </c>
      <c r="F465" s="720"/>
      <c r="G465" s="720"/>
      <c r="H465" s="720"/>
      <c r="I465" s="720"/>
      <c r="J465" s="728">
        <f>+E465-F465-G465-I465</f>
        <v>0</v>
      </c>
      <c r="P465" s="698">
        <f t="shared" si="26"/>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6"/>
        <v>1</v>
      </c>
    </row>
    <row r="467" spans="1:16" hidden="1" x14ac:dyDescent="0.25">
      <c r="A467" s="722" t="s">
        <v>200</v>
      </c>
      <c r="B467" s="715" t="str">
        <f>+'Marketing Digital Comms'!B44</f>
        <v>ZK109.K273.Analysis code</v>
      </c>
      <c r="C467" s="716" t="s">
        <v>201</v>
      </c>
      <c r="D467" s="716"/>
      <c r="E467" s="717">
        <f>SUM(E468:E469)</f>
        <v>0</v>
      </c>
      <c r="F467" s="718">
        <f>SUM(F468:F469)</f>
        <v>0</v>
      </c>
      <c r="G467" s="718">
        <f>SUM(G468:G469)</f>
        <v>0</v>
      </c>
      <c r="H467" s="718">
        <f>+E467-F467-G467</f>
        <v>0</v>
      </c>
      <c r="I467" s="718">
        <f>SUM(I468:I469)</f>
        <v>0</v>
      </c>
      <c r="J467" s="719">
        <f>+H467-I467</f>
        <v>0</v>
      </c>
      <c r="P467" s="698">
        <f t="shared" si="26"/>
        <v>1</v>
      </c>
    </row>
    <row r="468" spans="1:16" hidden="1" x14ac:dyDescent="0.25">
      <c r="A468" s="703"/>
      <c r="B468" s="704" t="str">
        <f>+B467</f>
        <v>ZK109.K273.Analysis code</v>
      </c>
      <c r="C468" s="724">
        <f>+'Marketing Digital Comms'!C45</f>
        <v>0</v>
      </c>
      <c r="D468" s="724">
        <f>+'Marketing Digital Comms'!D45</f>
        <v>0</v>
      </c>
      <c r="E468" s="738">
        <f>+'Marketing Digital Comms'!G45</f>
        <v>0</v>
      </c>
      <c r="F468" s="720"/>
      <c r="G468" s="720"/>
      <c r="H468" s="720"/>
      <c r="I468" s="720"/>
      <c r="J468" s="728">
        <f>+E468-F468-G468-I468</f>
        <v>0</v>
      </c>
      <c r="P468" s="698">
        <f t="shared" si="26"/>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6"/>
        <v>1</v>
      </c>
    </row>
    <row r="470" spans="1:16" hidden="1" x14ac:dyDescent="0.25">
      <c r="A470" s="722" t="s">
        <v>202</v>
      </c>
      <c r="B470" s="715" t="str">
        <f>+'Marketing Digital Comms'!B47</f>
        <v>ZK109.K274.Analysis code</v>
      </c>
      <c r="C470" s="716" t="s">
        <v>203</v>
      </c>
      <c r="D470" s="716"/>
      <c r="E470" s="717">
        <f>SUM(E471:E472)</f>
        <v>0</v>
      </c>
      <c r="F470" s="718">
        <f>SUM(F471:F472)</f>
        <v>0</v>
      </c>
      <c r="G470" s="718">
        <f>SUM(G471:G472)</f>
        <v>0</v>
      </c>
      <c r="H470" s="718">
        <f>+E470-F470-G470</f>
        <v>0</v>
      </c>
      <c r="I470" s="718">
        <f>SUM(I471:I472)</f>
        <v>0</v>
      </c>
      <c r="J470" s="719">
        <f>+H470-I470</f>
        <v>0</v>
      </c>
      <c r="P470" s="698">
        <f t="shared" si="26"/>
        <v>1</v>
      </c>
    </row>
    <row r="471" spans="1:16" hidden="1" x14ac:dyDescent="0.25">
      <c r="A471" s="703"/>
      <c r="B471" s="704" t="str">
        <f>+B470</f>
        <v>ZK109.K274.Analysis code</v>
      </c>
      <c r="C471" s="724">
        <f>+'Marketing Digital Comms'!C48</f>
        <v>0</v>
      </c>
      <c r="D471" s="724">
        <f>+'Marketing Digital Comms'!D48</f>
        <v>0</v>
      </c>
      <c r="E471" s="738">
        <f>+'Marketing Digital Comms'!G48</f>
        <v>0</v>
      </c>
      <c r="F471" s="720"/>
      <c r="G471" s="720"/>
      <c r="H471" s="720"/>
      <c r="I471" s="720"/>
      <c r="J471" s="728">
        <f>+E471-F471-G471-I471</f>
        <v>0</v>
      </c>
      <c r="P471" s="698">
        <f t="shared" si="26"/>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6"/>
        <v>1</v>
      </c>
    </row>
    <row r="473" spans="1:16" hidden="1" x14ac:dyDescent="0.25">
      <c r="A473" s="722" t="s">
        <v>204</v>
      </c>
      <c r="B473" s="715" t="str">
        <f>+'Education &amp; Community'!B8</f>
        <v>ZK110.K278.Analysis code</v>
      </c>
      <c r="C473" s="716" t="s">
        <v>205</v>
      </c>
      <c r="D473" s="716"/>
      <c r="E473" s="717">
        <f>SUM(E474:E485)</f>
        <v>0</v>
      </c>
      <c r="F473" s="718">
        <f>SUM(F474:F485)</f>
        <v>0</v>
      </c>
      <c r="G473" s="718">
        <f>SUM(G474:G485)</f>
        <v>0</v>
      </c>
      <c r="H473" s="718">
        <f>+E473-F473-G473</f>
        <v>0</v>
      </c>
      <c r="I473" s="718">
        <f>SUM(I474:I485)</f>
        <v>0</v>
      </c>
      <c r="J473" s="719">
        <f>+H473-I473</f>
        <v>0</v>
      </c>
      <c r="P473" s="698">
        <f t="shared" si="26"/>
        <v>1</v>
      </c>
    </row>
    <row r="474" spans="1:16" hidden="1" x14ac:dyDescent="0.25">
      <c r="A474" s="699"/>
      <c r="B474" s="700"/>
      <c r="C474" s="724">
        <f>+'Education &amp; Community'!C9</f>
        <v>0</v>
      </c>
      <c r="D474" s="724">
        <f>+'Education &amp; Community'!D9</f>
        <v>0</v>
      </c>
      <c r="E474" s="738">
        <f>+'Education &amp; Community'!G9</f>
        <v>0</v>
      </c>
      <c r="F474" s="720"/>
      <c r="G474" s="720"/>
      <c r="H474" s="720"/>
      <c r="I474" s="720"/>
      <c r="J474" s="728">
        <f t="shared" ref="J474:J484" si="28">+E474-F474-G474-I474</f>
        <v>0</v>
      </c>
      <c r="P474" s="698">
        <f t="shared" si="26"/>
        <v>1</v>
      </c>
    </row>
    <row r="475" spans="1:16" hidden="1" x14ac:dyDescent="0.25">
      <c r="A475" s="699"/>
      <c r="B475" s="700"/>
      <c r="C475" s="724">
        <f>+'Education &amp; Community'!C10</f>
        <v>0</v>
      </c>
      <c r="D475" s="724">
        <f>+'Education &amp; Community'!D10</f>
        <v>0</v>
      </c>
      <c r="E475" s="738">
        <f>+'Education &amp; Community'!G10</f>
        <v>0</v>
      </c>
      <c r="F475" s="720"/>
      <c r="G475" s="720"/>
      <c r="H475" s="720"/>
      <c r="I475" s="720"/>
      <c r="J475" s="728">
        <f t="shared" si="28"/>
        <v>0</v>
      </c>
      <c r="P475" s="698">
        <f t="shared" si="26"/>
        <v>1</v>
      </c>
    </row>
    <row r="476" spans="1:16" hidden="1" x14ac:dyDescent="0.25">
      <c r="A476" s="699"/>
      <c r="B476" s="700"/>
      <c r="C476" s="724">
        <f>+'Education &amp; Community'!C11</f>
        <v>0</v>
      </c>
      <c r="D476" s="724">
        <f>+'Education &amp; Community'!D11</f>
        <v>0</v>
      </c>
      <c r="E476" s="738">
        <f>+'Education &amp; Community'!G11</f>
        <v>0</v>
      </c>
      <c r="F476" s="720"/>
      <c r="G476" s="720"/>
      <c r="H476" s="720"/>
      <c r="I476" s="720"/>
      <c r="J476" s="728">
        <f t="shared" si="28"/>
        <v>0</v>
      </c>
      <c r="P476" s="698">
        <f t="shared" si="26"/>
        <v>1</v>
      </c>
    </row>
    <row r="477" spans="1:16" hidden="1" x14ac:dyDescent="0.25">
      <c r="A477" s="699"/>
      <c r="B477" s="700"/>
      <c r="C477" s="724">
        <f>+'Education &amp; Community'!C12</f>
        <v>0</v>
      </c>
      <c r="D477" s="724">
        <f>+'Education &amp; Community'!D12</f>
        <v>0</v>
      </c>
      <c r="E477" s="738">
        <f>+'Education &amp; Community'!G12</f>
        <v>0</v>
      </c>
      <c r="F477" s="720"/>
      <c r="G477" s="720"/>
      <c r="H477" s="720"/>
      <c r="I477" s="720"/>
      <c r="J477" s="728">
        <f t="shared" si="28"/>
        <v>0</v>
      </c>
      <c r="P477" s="698">
        <f t="shared" ref="P477:P540" si="29">+IF(SUM(E477:I477)=0,1,0)</f>
        <v>1</v>
      </c>
    </row>
    <row r="478" spans="1:16" hidden="1" x14ac:dyDescent="0.25">
      <c r="A478" s="699"/>
      <c r="B478" s="700"/>
      <c r="C478" s="724">
        <f>+'Education &amp; Community'!C13</f>
        <v>0</v>
      </c>
      <c r="D478" s="724">
        <f>+'Education &amp; Community'!D13</f>
        <v>0</v>
      </c>
      <c r="E478" s="738">
        <f>+'Education &amp; Community'!G13</f>
        <v>0</v>
      </c>
      <c r="F478" s="720"/>
      <c r="G478" s="720"/>
      <c r="H478" s="720"/>
      <c r="I478" s="720"/>
      <c r="J478" s="728">
        <f t="shared" si="28"/>
        <v>0</v>
      </c>
      <c r="P478" s="698">
        <f t="shared" si="29"/>
        <v>1</v>
      </c>
    </row>
    <row r="479" spans="1:16" hidden="1" x14ac:dyDescent="0.25">
      <c r="A479" s="699"/>
      <c r="B479" s="700"/>
      <c r="C479" s="724">
        <f>+'Education &amp; Community'!C14</f>
        <v>0</v>
      </c>
      <c r="D479" s="724">
        <f>+'Education &amp; Community'!D14</f>
        <v>0</v>
      </c>
      <c r="E479" s="738">
        <f>+'Education &amp; Community'!G14</f>
        <v>0</v>
      </c>
      <c r="F479" s="720"/>
      <c r="G479" s="720"/>
      <c r="H479" s="720"/>
      <c r="I479" s="720"/>
      <c r="J479" s="728">
        <f t="shared" si="28"/>
        <v>0</v>
      </c>
      <c r="P479" s="698">
        <f t="shared" si="29"/>
        <v>1</v>
      </c>
    </row>
    <row r="480" spans="1:16" hidden="1" x14ac:dyDescent="0.25">
      <c r="A480" s="699"/>
      <c r="B480" s="700"/>
      <c r="C480" s="724">
        <f>+'Education &amp; Community'!C15</f>
        <v>0</v>
      </c>
      <c r="D480" s="724">
        <f>+'Education &amp; Community'!D15</f>
        <v>0</v>
      </c>
      <c r="E480" s="738">
        <f>+'Education &amp; Community'!G15</f>
        <v>0</v>
      </c>
      <c r="F480" s="720"/>
      <c r="G480" s="720"/>
      <c r="H480" s="720"/>
      <c r="I480" s="720"/>
      <c r="J480" s="728">
        <f t="shared" si="28"/>
        <v>0</v>
      </c>
      <c r="P480" s="698">
        <f t="shared" si="29"/>
        <v>1</v>
      </c>
    </row>
    <row r="481" spans="1:16" hidden="1" x14ac:dyDescent="0.25">
      <c r="A481" s="699"/>
      <c r="B481" s="700"/>
      <c r="C481" s="724">
        <f>+'Education &amp; Community'!C16</f>
        <v>0</v>
      </c>
      <c r="D481" s="724">
        <f>+'Education &amp; Community'!D16</f>
        <v>0</v>
      </c>
      <c r="E481" s="738">
        <f>+'Education &amp; Community'!G16</f>
        <v>0</v>
      </c>
      <c r="F481" s="720"/>
      <c r="G481" s="720"/>
      <c r="H481" s="720"/>
      <c r="I481" s="720"/>
      <c r="J481" s="728">
        <f t="shared" si="28"/>
        <v>0</v>
      </c>
      <c r="P481" s="698">
        <f t="shared" si="29"/>
        <v>1</v>
      </c>
    </row>
    <row r="482" spans="1:16" hidden="1" x14ac:dyDescent="0.25">
      <c r="A482" s="699"/>
      <c r="B482" s="700"/>
      <c r="C482" s="724">
        <f>+'Education &amp; Community'!C17</f>
        <v>0</v>
      </c>
      <c r="D482" s="724">
        <f>+'Education &amp; Community'!D17</f>
        <v>0</v>
      </c>
      <c r="E482" s="738">
        <f>+'Education &amp; Community'!G17</f>
        <v>0</v>
      </c>
      <c r="F482" s="720"/>
      <c r="G482" s="720"/>
      <c r="H482" s="720"/>
      <c r="I482" s="720"/>
      <c r="J482" s="728">
        <f t="shared" si="28"/>
        <v>0</v>
      </c>
      <c r="P482" s="698">
        <f t="shared" si="29"/>
        <v>1</v>
      </c>
    </row>
    <row r="483" spans="1:16" hidden="1" x14ac:dyDescent="0.25">
      <c r="A483" s="699"/>
      <c r="B483" s="700"/>
      <c r="C483" s="724">
        <f>+'Education &amp; Community'!C18</f>
        <v>0</v>
      </c>
      <c r="D483" s="724">
        <f>+'Education &amp; Community'!D18</f>
        <v>0</v>
      </c>
      <c r="E483" s="738">
        <f>+'Education &amp; Community'!G18</f>
        <v>0</v>
      </c>
      <c r="F483" s="720"/>
      <c r="G483" s="720"/>
      <c r="H483" s="720"/>
      <c r="I483" s="720"/>
      <c r="J483" s="728">
        <f t="shared" si="28"/>
        <v>0</v>
      </c>
      <c r="P483" s="698">
        <f t="shared" si="29"/>
        <v>1</v>
      </c>
    </row>
    <row r="484" spans="1:16" hidden="1" x14ac:dyDescent="0.25">
      <c r="A484" s="699"/>
      <c r="B484" s="700" t="str">
        <f>+B473</f>
        <v>ZK110.K278.Analysis code</v>
      </c>
      <c r="C484" s="724">
        <f>+'Education &amp; Community'!C19</f>
        <v>0</v>
      </c>
      <c r="D484" s="724">
        <f>+'Education &amp; Community'!D19</f>
        <v>0</v>
      </c>
      <c r="E484" s="738">
        <f>+'Education &amp; Community'!G19</f>
        <v>0</v>
      </c>
      <c r="F484" s="720"/>
      <c r="G484" s="720"/>
      <c r="H484" s="720"/>
      <c r="I484" s="720"/>
      <c r="J484" s="728">
        <f t="shared" si="28"/>
        <v>0</v>
      </c>
      <c r="P484" s="698">
        <f t="shared" si="29"/>
        <v>1</v>
      </c>
    </row>
    <row r="485" spans="1:16" hidden="1"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29"/>
        <v>1</v>
      </c>
    </row>
    <row r="486" spans="1:16" hidden="1" x14ac:dyDescent="0.25">
      <c r="A486" s="722" t="s">
        <v>206</v>
      </c>
      <c r="B486" s="715" t="str">
        <f>+'Education &amp; Community'!B21</f>
        <v>ZK110.K279.Analysis code</v>
      </c>
      <c r="C486" s="716" t="s">
        <v>207</v>
      </c>
      <c r="D486" s="716"/>
      <c r="E486" s="717">
        <f>SUM(E487:E490)</f>
        <v>0</v>
      </c>
      <c r="F486" s="718">
        <f>SUM(F487:F490)</f>
        <v>0</v>
      </c>
      <c r="G486" s="718">
        <f>SUM(G487:G490)</f>
        <v>0</v>
      </c>
      <c r="H486" s="718">
        <f>+E486-F486-G486</f>
        <v>0</v>
      </c>
      <c r="I486" s="718">
        <f>SUM(I487:I490)</f>
        <v>0</v>
      </c>
      <c r="J486" s="719">
        <f>+H486-I486</f>
        <v>0</v>
      </c>
      <c r="P486" s="698">
        <f t="shared" si="29"/>
        <v>1</v>
      </c>
    </row>
    <row r="487" spans="1:16" hidden="1"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29"/>
        <v>1</v>
      </c>
    </row>
    <row r="488" spans="1:16" hidden="1"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29"/>
        <v>1</v>
      </c>
    </row>
    <row r="489" spans="1:16" hidden="1" x14ac:dyDescent="0.25">
      <c r="A489" s="699"/>
      <c r="B489" s="700" t="str">
        <f>+B486</f>
        <v>ZK110.K279.Analysis code</v>
      </c>
      <c r="C489" s="724">
        <f>+'Education &amp; Community'!C24</f>
        <v>0</v>
      </c>
      <c r="D489" s="724">
        <f>+'Education &amp; Community'!D24</f>
        <v>0</v>
      </c>
      <c r="E489" s="738">
        <f>+'Education &amp; Community'!G24</f>
        <v>0</v>
      </c>
      <c r="F489" s="727"/>
      <c r="G489" s="727"/>
      <c r="H489" s="727"/>
      <c r="I489" s="727"/>
      <c r="J489" s="728">
        <f>+E489-F489-G489-I489</f>
        <v>0</v>
      </c>
      <c r="P489" s="698">
        <f t="shared" si="29"/>
        <v>1</v>
      </c>
    </row>
    <row r="490" spans="1:16" hidden="1"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29"/>
        <v>1</v>
      </c>
    </row>
    <row r="491" spans="1:16" hidden="1" x14ac:dyDescent="0.25">
      <c r="A491" s="722" t="s">
        <v>208</v>
      </c>
      <c r="B491" s="715" t="str">
        <f>+'Education &amp; Community'!B26</f>
        <v>ZK110.K280.Analysis code</v>
      </c>
      <c r="C491" s="716" t="s">
        <v>209</v>
      </c>
      <c r="D491" s="716"/>
      <c r="E491" s="717">
        <f>SUM(E492:E496)</f>
        <v>0</v>
      </c>
      <c r="F491" s="718">
        <f>SUM(F492:F496)</f>
        <v>0</v>
      </c>
      <c r="G491" s="718">
        <f>SUM(G492:G496)</f>
        <v>0</v>
      </c>
      <c r="H491" s="718">
        <f>+E491-F491-G491</f>
        <v>0</v>
      </c>
      <c r="I491" s="718">
        <f>SUM(I492:I496)</f>
        <v>0</v>
      </c>
      <c r="J491" s="719">
        <f>+H491-I491</f>
        <v>0</v>
      </c>
      <c r="P491" s="698">
        <f t="shared" si="29"/>
        <v>1</v>
      </c>
    </row>
    <row r="492" spans="1:16" hidden="1"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29"/>
        <v>1</v>
      </c>
    </row>
    <row r="493" spans="1:16" hidden="1"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29"/>
        <v>1</v>
      </c>
    </row>
    <row r="494" spans="1:16" hidden="1"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29"/>
        <v>1</v>
      </c>
    </row>
    <row r="495" spans="1:16" hidden="1" x14ac:dyDescent="0.25">
      <c r="A495" s="699"/>
      <c r="B495" s="700" t="str">
        <f>+B491</f>
        <v>ZK110.K280.Analysis code</v>
      </c>
      <c r="C495" s="724">
        <f>+'Education &amp; Community'!C30</f>
        <v>0</v>
      </c>
      <c r="D495" s="724">
        <f>+'Education &amp; Community'!D30</f>
        <v>0</v>
      </c>
      <c r="E495" s="738">
        <f>+'Education &amp; Community'!G30</f>
        <v>0</v>
      </c>
      <c r="F495" s="727"/>
      <c r="G495" s="727"/>
      <c r="H495" s="727"/>
      <c r="I495" s="727"/>
      <c r="J495" s="728">
        <f>+E495-F495-G495-I495</f>
        <v>0</v>
      </c>
      <c r="P495" s="698">
        <f t="shared" si="29"/>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29"/>
        <v>1</v>
      </c>
    </row>
    <row r="497" spans="1:16" hidden="1" x14ac:dyDescent="0.25">
      <c r="A497" s="722" t="s">
        <v>210</v>
      </c>
      <c r="B497" s="715" t="str">
        <f>+'Education &amp; Community'!B32</f>
        <v>ZK110.K281.Analysis code</v>
      </c>
      <c r="C497" s="716" t="s">
        <v>211</v>
      </c>
      <c r="D497" s="716"/>
      <c r="E497" s="723">
        <f>SUM(E498:E503)</f>
        <v>0</v>
      </c>
      <c r="F497" s="723">
        <f>SUM(F498:F503)</f>
        <v>0</v>
      </c>
      <c r="G497" s="723">
        <f>SUM(G498:G503)</f>
        <v>0</v>
      </c>
      <c r="H497" s="723">
        <f>+E497-F497-G497</f>
        <v>0</v>
      </c>
      <c r="I497" s="723">
        <f>SUM(I498:I503)</f>
        <v>0</v>
      </c>
      <c r="J497" s="719">
        <f>+H497-I497</f>
        <v>0</v>
      </c>
      <c r="P497" s="698">
        <f t="shared" si="29"/>
        <v>1</v>
      </c>
    </row>
    <row r="498" spans="1:16" hidden="1"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29"/>
        <v>1</v>
      </c>
    </row>
    <row r="499" spans="1:16" hidden="1"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29"/>
        <v>1</v>
      </c>
    </row>
    <row r="500" spans="1:16" hidden="1"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29"/>
        <v>1</v>
      </c>
    </row>
    <row r="501" spans="1:16" hidden="1"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29"/>
        <v>1</v>
      </c>
    </row>
    <row r="502" spans="1:16" hidden="1" x14ac:dyDescent="0.25">
      <c r="A502" s="703"/>
      <c r="B502" s="704" t="str">
        <f>+B497</f>
        <v>ZK110.K281.Analysis code</v>
      </c>
      <c r="C502" s="724">
        <f>+'Education &amp; Community'!C37</f>
        <v>0</v>
      </c>
      <c r="D502" s="724">
        <f>+'Education &amp; Community'!D37</f>
        <v>0</v>
      </c>
      <c r="E502" s="738">
        <f>+'Education &amp; Community'!G37</f>
        <v>0</v>
      </c>
      <c r="F502" s="727"/>
      <c r="G502" s="727"/>
      <c r="H502" s="727"/>
      <c r="I502" s="727"/>
      <c r="J502" s="728">
        <f>+E502-F502-G502-I502</f>
        <v>0</v>
      </c>
      <c r="P502" s="698">
        <f t="shared" si="29"/>
        <v>1</v>
      </c>
    </row>
    <row r="503" spans="1:16" hidden="1"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29"/>
        <v>1</v>
      </c>
    </row>
    <row r="504" spans="1:16" hidden="1" x14ac:dyDescent="0.25">
      <c r="A504" s="722" t="s">
        <v>212</v>
      </c>
      <c r="B504" s="715" t="str">
        <f>+'Education &amp; Community'!B39</f>
        <v>ZK110.K282.Analysis code</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29"/>
        <v>1</v>
      </c>
    </row>
    <row r="505" spans="1:16" hidden="1"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29"/>
        <v>1</v>
      </c>
    </row>
    <row r="506" spans="1:16" hidden="1"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29"/>
        <v>1</v>
      </c>
    </row>
    <row r="507" spans="1:16" hidden="1" x14ac:dyDescent="0.25">
      <c r="A507" s="703"/>
      <c r="B507" s="704" t="str">
        <f>+B504</f>
        <v>ZK110.K282.Analysis code</v>
      </c>
      <c r="C507" s="724">
        <f>+'Education &amp; Community'!C42</f>
        <v>0</v>
      </c>
      <c r="D507" s="724">
        <f>+'Education &amp; Community'!D42</f>
        <v>0</v>
      </c>
      <c r="E507" s="738">
        <f>+'Education &amp; Community'!G42</f>
        <v>0</v>
      </c>
      <c r="F507" s="727"/>
      <c r="G507" s="727"/>
      <c r="H507" s="727"/>
      <c r="I507" s="727"/>
      <c r="J507" s="728">
        <f>+E507-F507-G507-I507</f>
        <v>0</v>
      </c>
      <c r="P507" s="698">
        <f t="shared" si="29"/>
        <v>1</v>
      </c>
    </row>
    <row r="508" spans="1:16" hidden="1"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29"/>
        <v>1</v>
      </c>
    </row>
    <row r="509" spans="1:16" hidden="1" x14ac:dyDescent="0.25">
      <c r="A509" s="722" t="s">
        <v>214</v>
      </c>
      <c r="B509" s="715" t="str">
        <f>+Volunteering!B8</f>
        <v>ZK111.K129.Analysis code</v>
      </c>
      <c r="C509" s="716" t="s">
        <v>177</v>
      </c>
      <c r="D509" s="716"/>
      <c r="E509" s="717">
        <f>SUM(E510:E520)</f>
        <v>0</v>
      </c>
      <c r="F509" s="718">
        <f>SUM(F510:F520)</f>
        <v>0</v>
      </c>
      <c r="G509" s="718">
        <f>SUM(G510:G520)</f>
        <v>0</v>
      </c>
      <c r="H509" s="718">
        <f>+E509-F509-G509</f>
        <v>0</v>
      </c>
      <c r="I509" s="718">
        <f>SUM(I510:I520)</f>
        <v>0</v>
      </c>
      <c r="J509" s="719">
        <f>+H509-I509</f>
        <v>0</v>
      </c>
      <c r="P509" s="698">
        <f t="shared" si="29"/>
        <v>1</v>
      </c>
    </row>
    <row r="510" spans="1:16" hidden="1" x14ac:dyDescent="0.25">
      <c r="A510" s="699"/>
      <c r="B510" s="700"/>
      <c r="C510" s="745">
        <f>+Volunteering!C9</f>
        <v>0</v>
      </c>
      <c r="D510" s="745">
        <f>+Volunteering!D9</f>
        <v>0</v>
      </c>
      <c r="E510" s="738">
        <f>+Volunteering!G9</f>
        <v>0</v>
      </c>
      <c r="F510" s="720"/>
      <c r="G510" s="720"/>
      <c r="H510" s="720"/>
      <c r="I510" s="720"/>
      <c r="J510" s="728">
        <f t="shared" ref="J510:J519" si="30">+E510-F510-G510-I510</f>
        <v>0</v>
      </c>
      <c r="P510" s="698">
        <f t="shared" si="29"/>
        <v>1</v>
      </c>
    </row>
    <row r="511" spans="1:16" hidden="1" x14ac:dyDescent="0.25">
      <c r="A511" s="699"/>
      <c r="B511" s="700"/>
      <c r="C511" s="745">
        <f>+Volunteering!C10</f>
        <v>0</v>
      </c>
      <c r="D511" s="745">
        <f>+Volunteering!D10</f>
        <v>0</v>
      </c>
      <c r="E511" s="738">
        <f>+Volunteering!G10</f>
        <v>0</v>
      </c>
      <c r="F511" s="720"/>
      <c r="G511" s="720"/>
      <c r="H511" s="720"/>
      <c r="I511" s="720"/>
      <c r="J511" s="728">
        <f t="shared" si="30"/>
        <v>0</v>
      </c>
      <c r="P511" s="698">
        <f t="shared" si="29"/>
        <v>1</v>
      </c>
    </row>
    <row r="512" spans="1:16" hidden="1" x14ac:dyDescent="0.25">
      <c r="A512" s="699"/>
      <c r="B512" s="700"/>
      <c r="C512" s="745">
        <f>+Volunteering!C11</f>
        <v>0</v>
      </c>
      <c r="D512" s="745">
        <f>+Volunteering!D11</f>
        <v>0</v>
      </c>
      <c r="E512" s="738">
        <f>+Volunteering!G11</f>
        <v>0</v>
      </c>
      <c r="F512" s="720"/>
      <c r="G512" s="720"/>
      <c r="H512" s="720"/>
      <c r="I512" s="720"/>
      <c r="J512" s="728">
        <f t="shared" si="30"/>
        <v>0</v>
      </c>
      <c r="P512" s="698">
        <f t="shared" si="29"/>
        <v>1</v>
      </c>
    </row>
    <row r="513" spans="1:16" hidden="1" x14ac:dyDescent="0.25">
      <c r="A513" s="699"/>
      <c r="B513" s="700"/>
      <c r="C513" s="745">
        <f>+Volunteering!C12</f>
        <v>0</v>
      </c>
      <c r="D513" s="745">
        <f>+Volunteering!D12</f>
        <v>0</v>
      </c>
      <c r="E513" s="738">
        <f>+Volunteering!G12</f>
        <v>0</v>
      </c>
      <c r="F513" s="720"/>
      <c r="G513" s="720"/>
      <c r="H513" s="720"/>
      <c r="I513" s="720"/>
      <c r="J513" s="728">
        <f t="shared" si="30"/>
        <v>0</v>
      </c>
      <c r="P513" s="698">
        <f t="shared" si="29"/>
        <v>1</v>
      </c>
    </row>
    <row r="514" spans="1:16" hidden="1" x14ac:dyDescent="0.25">
      <c r="A514" s="699"/>
      <c r="B514" s="700"/>
      <c r="C514" s="745">
        <f>+Volunteering!C13</f>
        <v>0</v>
      </c>
      <c r="D514" s="745">
        <f>+Volunteering!D13</f>
        <v>0</v>
      </c>
      <c r="E514" s="738">
        <f>+Volunteering!G13</f>
        <v>0</v>
      </c>
      <c r="F514" s="720"/>
      <c r="G514" s="720"/>
      <c r="H514" s="720"/>
      <c r="I514" s="720"/>
      <c r="J514" s="728">
        <f t="shared" si="30"/>
        <v>0</v>
      </c>
      <c r="P514" s="698">
        <f t="shared" si="29"/>
        <v>1</v>
      </c>
    </row>
    <row r="515" spans="1:16" hidden="1" x14ac:dyDescent="0.25">
      <c r="A515" s="699"/>
      <c r="B515" s="700"/>
      <c r="C515" s="745">
        <f>+Volunteering!C14</f>
        <v>0</v>
      </c>
      <c r="D515" s="745">
        <f>+Volunteering!D14</f>
        <v>0</v>
      </c>
      <c r="E515" s="738">
        <f>+Volunteering!G14</f>
        <v>0</v>
      </c>
      <c r="F515" s="720"/>
      <c r="G515" s="720"/>
      <c r="H515" s="720"/>
      <c r="I515" s="720"/>
      <c r="J515" s="728">
        <f t="shared" si="30"/>
        <v>0</v>
      </c>
      <c r="P515" s="698">
        <f t="shared" si="29"/>
        <v>1</v>
      </c>
    </row>
    <row r="516" spans="1:16" hidden="1" x14ac:dyDescent="0.25">
      <c r="A516" s="699"/>
      <c r="B516" s="700"/>
      <c r="C516" s="745">
        <f>+Volunteering!C15</f>
        <v>0</v>
      </c>
      <c r="D516" s="745">
        <f>+Volunteering!D15</f>
        <v>0</v>
      </c>
      <c r="E516" s="738">
        <f>+Volunteering!G15</f>
        <v>0</v>
      </c>
      <c r="F516" s="720"/>
      <c r="G516" s="720"/>
      <c r="H516" s="720"/>
      <c r="I516" s="720"/>
      <c r="J516" s="728">
        <f t="shared" si="30"/>
        <v>0</v>
      </c>
      <c r="P516" s="698">
        <f t="shared" si="29"/>
        <v>1</v>
      </c>
    </row>
    <row r="517" spans="1:16" hidden="1" x14ac:dyDescent="0.25">
      <c r="A517" s="699"/>
      <c r="B517" s="700"/>
      <c r="C517" s="745">
        <f>+Volunteering!C16</f>
        <v>0</v>
      </c>
      <c r="D517" s="745">
        <f>+Volunteering!D16</f>
        <v>0</v>
      </c>
      <c r="E517" s="738">
        <f>+Volunteering!G16</f>
        <v>0</v>
      </c>
      <c r="F517" s="720"/>
      <c r="G517" s="720"/>
      <c r="H517" s="720"/>
      <c r="I517" s="720"/>
      <c r="J517" s="728">
        <f t="shared" si="30"/>
        <v>0</v>
      </c>
      <c r="P517" s="698">
        <f t="shared" si="29"/>
        <v>1</v>
      </c>
    </row>
    <row r="518" spans="1:16" hidden="1" x14ac:dyDescent="0.25">
      <c r="A518" s="699"/>
      <c r="B518" s="700"/>
      <c r="C518" s="745">
        <f>+Volunteering!C17</f>
        <v>0</v>
      </c>
      <c r="D518" s="745">
        <f>+Volunteering!D17</f>
        <v>0</v>
      </c>
      <c r="E518" s="738">
        <f>+Volunteering!G17</f>
        <v>0</v>
      </c>
      <c r="F518" s="720"/>
      <c r="G518" s="720"/>
      <c r="H518" s="720"/>
      <c r="I518" s="720"/>
      <c r="J518" s="728">
        <f t="shared" si="30"/>
        <v>0</v>
      </c>
      <c r="P518" s="698">
        <f t="shared" si="29"/>
        <v>1</v>
      </c>
    </row>
    <row r="519" spans="1:16" hidden="1" x14ac:dyDescent="0.25">
      <c r="A519" s="699"/>
      <c r="B519" s="700" t="str">
        <f>+B509</f>
        <v>ZK111.K129.Analysis code</v>
      </c>
      <c r="C519" s="745">
        <f>+Volunteering!C18</f>
        <v>0</v>
      </c>
      <c r="D519" s="745">
        <f>+Volunteering!D18</f>
        <v>0</v>
      </c>
      <c r="E519" s="738">
        <f>+Volunteering!G18</f>
        <v>0</v>
      </c>
      <c r="F519" s="720"/>
      <c r="G519" s="720"/>
      <c r="H519" s="720"/>
      <c r="I519" s="720"/>
      <c r="J519" s="728">
        <f t="shared" si="30"/>
        <v>0</v>
      </c>
      <c r="P519" s="698">
        <f t="shared" si="29"/>
        <v>1</v>
      </c>
    </row>
    <row r="520" spans="1:16" hidden="1"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29"/>
        <v>1</v>
      </c>
    </row>
    <row r="521" spans="1:16" hidden="1" x14ac:dyDescent="0.25">
      <c r="A521" s="722" t="s">
        <v>148</v>
      </c>
      <c r="B521" s="715" t="str">
        <f>+Volunteering!B20</f>
        <v>ZK111.K246.Analysis code</v>
      </c>
      <c r="C521" s="716" t="s">
        <v>149</v>
      </c>
      <c r="D521" s="716"/>
      <c r="E521" s="717">
        <f>SUM(E522:E523)</f>
        <v>0</v>
      </c>
      <c r="F521" s="718">
        <f>SUM(F522:F523)</f>
        <v>0</v>
      </c>
      <c r="G521" s="718">
        <f>SUM(G522:G523)</f>
        <v>0</v>
      </c>
      <c r="H521" s="718">
        <f>+E521-F521-G521</f>
        <v>0</v>
      </c>
      <c r="I521" s="718">
        <f>SUM(I522:I523)</f>
        <v>0</v>
      </c>
      <c r="J521" s="719">
        <f>+H521-I521</f>
        <v>0</v>
      </c>
      <c r="P521" s="698">
        <f t="shared" si="29"/>
        <v>1</v>
      </c>
    </row>
    <row r="522" spans="1:16" hidden="1" x14ac:dyDescent="0.25">
      <c r="A522" s="699"/>
      <c r="B522" s="700" t="str">
        <f>+B521</f>
        <v>ZK111.K246.Analysis code</v>
      </c>
      <c r="C522" s="745">
        <f>+Volunteering!C21</f>
        <v>0</v>
      </c>
      <c r="D522" s="745">
        <f>+Volunteering!D21</f>
        <v>0</v>
      </c>
      <c r="E522" s="738">
        <f>+Volunteering!G21</f>
        <v>0</v>
      </c>
      <c r="F522" s="720"/>
      <c r="G522" s="720"/>
      <c r="H522" s="720"/>
      <c r="I522" s="720"/>
      <c r="J522" s="728">
        <f>+E522-F522-G522-I522</f>
        <v>0</v>
      </c>
      <c r="P522" s="698">
        <f t="shared" si="29"/>
        <v>1</v>
      </c>
    </row>
    <row r="523" spans="1:16" hidden="1"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29"/>
        <v>1</v>
      </c>
    </row>
    <row r="524" spans="1:16" hidden="1" x14ac:dyDescent="0.25">
      <c r="A524" s="722" t="s">
        <v>215</v>
      </c>
      <c r="B524" s="715" t="str">
        <f>+Volunteering!B23</f>
        <v>ZK111.K106.Analysis code</v>
      </c>
      <c r="C524" s="716" t="s">
        <v>216</v>
      </c>
      <c r="D524" s="716"/>
      <c r="E524" s="717">
        <f>SUM(E525:E526)</f>
        <v>0</v>
      </c>
      <c r="F524" s="718">
        <f>SUM(F525:F526)</f>
        <v>0</v>
      </c>
      <c r="G524" s="718">
        <f>SUM(G525:G526)</f>
        <v>0</v>
      </c>
      <c r="H524" s="718">
        <f>+E524-F524-G524</f>
        <v>0</v>
      </c>
      <c r="I524" s="718">
        <f>SUM(I525:I526)</f>
        <v>0</v>
      </c>
      <c r="J524" s="719">
        <f>+H524-I524</f>
        <v>0</v>
      </c>
      <c r="P524" s="698">
        <f t="shared" si="29"/>
        <v>1</v>
      </c>
    </row>
    <row r="525" spans="1:16" hidden="1" x14ac:dyDescent="0.25">
      <c r="A525" s="699"/>
      <c r="B525" s="700" t="str">
        <f>+B524</f>
        <v>ZK111.K106.Analysis code</v>
      </c>
      <c r="C525" s="745">
        <f>+Volunteering!C24</f>
        <v>0</v>
      </c>
      <c r="D525" s="745">
        <f>+Volunteering!D24</f>
        <v>0</v>
      </c>
      <c r="E525" s="738">
        <f>+Volunteering!G24</f>
        <v>0</v>
      </c>
      <c r="F525" s="720"/>
      <c r="G525" s="720"/>
      <c r="H525" s="720"/>
      <c r="I525" s="720"/>
      <c r="J525" s="728">
        <f>+E525-F525-G525-I525</f>
        <v>0</v>
      </c>
      <c r="P525" s="698">
        <f t="shared" si="29"/>
        <v>1</v>
      </c>
    </row>
    <row r="526" spans="1:16" hidden="1"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29"/>
        <v>1</v>
      </c>
    </row>
    <row r="527" spans="1:16" hidden="1" x14ac:dyDescent="0.25">
      <c r="A527" s="722" t="s">
        <v>217</v>
      </c>
      <c r="B527" s="715" t="str">
        <f>+Volunteering!B26</f>
        <v>ZK111.K283.Analysis code</v>
      </c>
      <c r="C527" s="716" t="s">
        <v>218</v>
      </c>
      <c r="D527" s="716"/>
      <c r="E527" s="717">
        <f>SUM(E528:E529)</f>
        <v>0</v>
      </c>
      <c r="F527" s="718">
        <f>SUM(F528:F529)</f>
        <v>0</v>
      </c>
      <c r="G527" s="718">
        <f>SUM(G528:G529)</f>
        <v>0</v>
      </c>
      <c r="H527" s="718">
        <f>+E527-F527-G527</f>
        <v>0</v>
      </c>
      <c r="I527" s="718">
        <f>SUM(I528:I529)</f>
        <v>0</v>
      </c>
      <c r="J527" s="719">
        <f>+H527-I527</f>
        <v>0</v>
      </c>
      <c r="P527" s="698">
        <f t="shared" si="29"/>
        <v>1</v>
      </c>
    </row>
    <row r="528" spans="1:16" hidden="1" x14ac:dyDescent="0.25">
      <c r="A528" s="699"/>
      <c r="B528" s="700" t="str">
        <f>+B527</f>
        <v>ZK111.K283.Analysis code</v>
      </c>
      <c r="C528" s="745">
        <f>+Volunteering!C27</f>
        <v>0</v>
      </c>
      <c r="D528" s="745">
        <f>+Volunteering!D27</f>
        <v>0</v>
      </c>
      <c r="E528" s="738">
        <f>+Volunteering!G27</f>
        <v>0</v>
      </c>
      <c r="F528" s="720"/>
      <c r="G528" s="720"/>
      <c r="H528" s="720"/>
      <c r="I528" s="720"/>
      <c r="J528" s="728">
        <f>+E528-F528-G528-I528</f>
        <v>0</v>
      </c>
      <c r="P528" s="698">
        <f t="shared" si="29"/>
        <v>1</v>
      </c>
    </row>
    <row r="529" spans="1:16" hidden="1"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29"/>
        <v>1</v>
      </c>
    </row>
    <row r="530" spans="1:16" hidden="1" x14ac:dyDescent="0.25">
      <c r="A530" s="722" t="s">
        <v>219</v>
      </c>
      <c r="B530" s="715" t="str">
        <f>+Volunteering!B29</f>
        <v>ZK111.K105.Analysis code</v>
      </c>
      <c r="C530" s="716" t="s">
        <v>220</v>
      </c>
      <c r="D530" s="716"/>
      <c r="E530" s="717">
        <f>SUM(E531:E532)</f>
        <v>0</v>
      </c>
      <c r="F530" s="718">
        <f>SUM(F531:F532)</f>
        <v>0</v>
      </c>
      <c r="G530" s="718">
        <f>SUM(G531:G532)</f>
        <v>0</v>
      </c>
      <c r="H530" s="718">
        <f>+E530-F530-G530</f>
        <v>0</v>
      </c>
      <c r="I530" s="718">
        <f>SUM(I531:I532)</f>
        <v>0</v>
      </c>
      <c r="J530" s="719">
        <f>+H530-I530</f>
        <v>0</v>
      </c>
      <c r="P530" s="698">
        <f t="shared" si="29"/>
        <v>1</v>
      </c>
    </row>
    <row r="531" spans="1:16" hidden="1" x14ac:dyDescent="0.25">
      <c r="A531" s="699"/>
      <c r="B531" s="700" t="str">
        <f>+B530</f>
        <v>ZK111.K105.Analysis code</v>
      </c>
      <c r="C531" s="745">
        <f>+Volunteering!C30</f>
        <v>0</v>
      </c>
      <c r="D531" s="745">
        <f>+Volunteering!D30</f>
        <v>0</v>
      </c>
      <c r="E531" s="738">
        <f>+Volunteering!G30</f>
        <v>0</v>
      </c>
      <c r="F531" s="720"/>
      <c r="G531" s="720"/>
      <c r="H531" s="720"/>
      <c r="I531" s="720"/>
      <c r="J531" s="728">
        <f>+E531-F531-G531-I531</f>
        <v>0</v>
      </c>
      <c r="P531" s="698">
        <f t="shared" si="29"/>
        <v>1</v>
      </c>
    </row>
    <row r="532" spans="1:16" hidden="1"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29"/>
        <v>1</v>
      </c>
    </row>
    <row r="533" spans="1:16" hidden="1" x14ac:dyDescent="0.25">
      <c r="A533" s="731" t="s">
        <v>221</v>
      </c>
      <c r="B533" s="715" t="str">
        <f>+'Artist &amp; Guest Liaison'!B8</f>
        <v>ZK112.K170.Analysis code</v>
      </c>
      <c r="C533" s="716" t="s">
        <v>222</v>
      </c>
      <c r="D533" s="716"/>
      <c r="E533" s="723">
        <f>SUM(E534:E547)</f>
        <v>0</v>
      </c>
      <c r="F533" s="723">
        <f>SUM(F534:F547)</f>
        <v>0</v>
      </c>
      <c r="G533" s="723">
        <f>SUM(G534:G547)</f>
        <v>0</v>
      </c>
      <c r="H533" s="723">
        <f>+E533-F533-G533</f>
        <v>0</v>
      </c>
      <c r="I533" s="723">
        <f>SUM(I534:I547)</f>
        <v>0</v>
      </c>
      <c r="J533" s="719">
        <f>+H533-I533</f>
        <v>0</v>
      </c>
      <c r="P533" s="698">
        <f t="shared" si="29"/>
        <v>1</v>
      </c>
    </row>
    <row r="534" spans="1:16" hidden="1" x14ac:dyDescent="0.25">
      <c r="A534" s="732"/>
      <c r="B534" s="733"/>
      <c r="C534" s="734">
        <f>+'Artist &amp; Guest Liaison'!C9</f>
        <v>0</v>
      </c>
      <c r="D534" s="734">
        <f>+'Artist &amp; Guest Liaison'!D9</f>
        <v>0</v>
      </c>
      <c r="E534" s="726">
        <f>+'Artist &amp; Guest Liaison'!G9</f>
        <v>0</v>
      </c>
      <c r="F534" s="701"/>
      <c r="G534" s="701"/>
      <c r="H534" s="701"/>
      <c r="I534" s="701"/>
      <c r="J534" s="706">
        <f t="shared" ref="J534:J546" si="31">+E534-F534-G534-I534</f>
        <v>0</v>
      </c>
      <c r="P534" s="698">
        <f t="shared" si="29"/>
        <v>1</v>
      </c>
    </row>
    <row r="535" spans="1:16" hidden="1" x14ac:dyDescent="0.25">
      <c r="A535" s="732"/>
      <c r="B535" s="733"/>
      <c r="C535" s="734">
        <f>+'Artist &amp; Guest Liaison'!C10</f>
        <v>0</v>
      </c>
      <c r="D535" s="734">
        <f>+'Artist &amp; Guest Liaison'!D10</f>
        <v>0</v>
      </c>
      <c r="E535" s="738">
        <f>+'Artist &amp; Guest Liaison'!G10</f>
        <v>0</v>
      </c>
      <c r="F535" s="720"/>
      <c r="G535" s="720"/>
      <c r="H535" s="720"/>
      <c r="I535" s="720"/>
      <c r="J535" s="728">
        <f t="shared" si="31"/>
        <v>0</v>
      </c>
      <c r="P535" s="698">
        <f t="shared" si="29"/>
        <v>1</v>
      </c>
    </row>
    <row r="536" spans="1:16" hidden="1" x14ac:dyDescent="0.25">
      <c r="A536" s="732"/>
      <c r="B536" s="733"/>
      <c r="C536" s="734">
        <f>+'Artist &amp; Guest Liaison'!C11</f>
        <v>0</v>
      </c>
      <c r="D536" s="734">
        <f>+'Artist &amp; Guest Liaison'!D11</f>
        <v>0</v>
      </c>
      <c r="E536" s="738">
        <f>+'Artist &amp; Guest Liaison'!G11</f>
        <v>0</v>
      </c>
      <c r="F536" s="720"/>
      <c r="G536" s="720"/>
      <c r="H536" s="720"/>
      <c r="I536" s="720"/>
      <c r="J536" s="728">
        <f t="shared" si="31"/>
        <v>0</v>
      </c>
      <c r="P536" s="698">
        <f t="shared" si="29"/>
        <v>1</v>
      </c>
    </row>
    <row r="537" spans="1:16" hidden="1" x14ac:dyDescent="0.25">
      <c r="A537" s="732"/>
      <c r="B537" s="733"/>
      <c r="C537" s="734">
        <f>+'Artist &amp; Guest Liaison'!C12</f>
        <v>0</v>
      </c>
      <c r="D537" s="734">
        <f>+'Artist &amp; Guest Liaison'!D12</f>
        <v>0</v>
      </c>
      <c r="E537" s="738">
        <f>+'Artist &amp; Guest Liaison'!G12</f>
        <v>0</v>
      </c>
      <c r="F537" s="720"/>
      <c r="G537" s="720"/>
      <c r="H537" s="720"/>
      <c r="I537" s="720"/>
      <c r="J537" s="728">
        <f t="shared" si="31"/>
        <v>0</v>
      </c>
      <c r="P537" s="698">
        <f t="shared" si="29"/>
        <v>1</v>
      </c>
    </row>
    <row r="538" spans="1:16" hidden="1" x14ac:dyDescent="0.25">
      <c r="A538" s="699"/>
      <c r="B538" s="700"/>
      <c r="C538" s="734">
        <f>+'Artist &amp; Guest Liaison'!C13</f>
        <v>0</v>
      </c>
      <c r="D538" s="734">
        <f>+'Artist &amp; Guest Liaison'!D13</f>
        <v>0</v>
      </c>
      <c r="E538" s="738">
        <f>+'Artist &amp; Guest Liaison'!G13</f>
        <v>0</v>
      </c>
      <c r="F538" s="720"/>
      <c r="G538" s="720"/>
      <c r="H538" s="720"/>
      <c r="I538" s="720"/>
      <c r="J538" s="728">
        <f t="shared" si="31"/>
        <v>0</v>
      </c>
      <c r="P538" s="698">
        <f t="shared" si="29"/>
        <v>1</v>
      </c>
    </row>
    <row r="539" spans="1:16" hidden="1" x14ac:dyDescent="0.25">
      <c r="A539" s="699"/>
      <c r="B539" s="700"/>
      <c r="C539" s="734">
        <f>+'Artist &amp; Guest Liaison'!C14</f>
        <v>0</v>
      </c>
      <c r="D539" s="734">
        <f>+'Artist &amp; Guest Liaison'!D14</f>
        <v>0</v>
      </c>
      <c r="E539" s="738">
        <f>+'Artist &amp; Guest Liaison'!G14</f>
        <v>0</v>
      </c>
      <c r="F539" s="720"/>
      <c r="G539" s="720"/>
      <c r="H539" s="720"/>
      <c r="I539" s="720"/>
      <c r="J539" s="728">
        <f t="shared" si="31"/>
        <v>0</v>
      </c>
      <c r="P539" s="698">
        <f t="shared" si="29"/>
        <v>1</v>
      </c>
    </row>
    <row r="540" spans="1:16" hidden="1" x14ac:dyDescent="0.25">
      <c r="A540" s="699"/>
      <c r="B540" s="700"/>
      <c r="C540" s="734">
        <f>+'Artist &amp; Guest Liaison'!C15</f>
        <v>0</v>
      </c>
      <c r="D540" s="734">
        <f>+'Artist &amp; Guest Liaison'!D15</f>
        <v>0</v>
      </c>
      <c r="E540" s="738">
        <f>+'Artist &amp; Guest Liaison'!G15</f>
        <v>0</v>
      </c>
      <c r="F540" s="720"/>
      <c r="G540" s="720"/>
      <c r="H540" s="720"/>
      <c r="I540" s="720"/>
      <c r="J540" s="728">
        <f t="shared" si="31"/>
        <v>0</v>
      </c>
      <c r="P540" s="698">
        <f t="shared" si="29"/>
        <v>1</v>
      </c>
    </row>
    <row r="541" spans="1:16" hidden="1" x14ac:dyDescent="0.25">
      <c r="A541" s="699"/>
      <c r="B541" s="700"/>
      <c r="C541" s="734">
        <f>+'Artist &amp; Guest Liaison'!C16</f>
        <v>0</v>
      </c>
      <c r="D541" s="734">
        <f>+'Artist &amp; Guest Liaison'!D16</f>
        <v>0</v>
      </c>
      <c r="E541" s="738">
        <f>+'Artist &amp; Guest Liaison'!G16</f>
        <v>0</v>
      </c>
      <c r="F541" s="720"/>
      <c r="G541" s="720"/>
      <c r="H541" s="720"/>
      <c r="I541" s="720"/>
      <c r="J541" s="728">
        <f t="shared" si="31"/>
        <v>0</v>
      </c>
      <c r="P541" s="698">
        <f t="shared" ref="P541:P604" si="32">+IF(SUM(E541:I541)=0,1,0)</f>
        <v>1</v>
      </c>
    </row>
    <row r="542" spans="1:16" hidden="1" x14ac:dyDescent="0.25">
      <c r="A542" s="699"/>
      <c r="B542" s="700"/>
      <c r="C542" s="734">
        <f>+'Artist &amp; Guest Liaison'!C17</f>
        <v>0</v>
      </c>
      <c r="D542" s="734">
        <f>+'Artist &amp; Guest Liaison'!D17</f>
        <v>0</v>
      </c>
      <c r="E542" s="738">
        <f>+'Artist &amp; Guest Liaison'!G17</f>
        <v>0</v>
      </c>
      <c r="F542" s="720"/>
      <c r="G542" s="720"/>
      <c r="H542" s="720"/>
      <c r="I542" s="720"/>
      <c r="J542" s="728">
        <f t="shared" si="31"/>
        <v>0</v>
      </c>
      <c r="P542" s="698">
        <f t="shared" si="32"/>
        <v>1</v>
      </c>
    </row>
    <row r="543" spans="1:16" hidden="1" x14ac:dyDescent="0.25">
      <c r="A543" s="699"/>
      <c r="B543" s="700"/>
      <c r="C543" s="734">
        <f>+'Artist &amp; Guest Liaison'!C18</f>
        <v>0</v>
      </c>
      <c r="D543" s="734">
        <f>+'Artist &amp; Guest Liaison'!D18</f>
        <v>0</v>
      </c>
      <c r="E543" s="738">
        <f>+'Artist &amp; Guest Liaison'!G18</f>
        <v>0</v>
      </c>
      <c r="F543" s="720"/>
      <c r="G543" s="720"/>
      <c r="H543" s="720"/>
      <c r="I543" s="720"/>
      <c r="J543" s="728">
        <f t="shared" si="31"/>
        <v>0</v>
      </c>
      <c r="P543" s="698">
        <f t="shared" si="32"/>
        <v>1</v>
      </c>
    </row>
    <row r="544" spans="1:16" hidden="1" x14ac:dyDescent="0.25">
      <c r="A544" s="699"/>
      <c r="B544" s="700"/>
      <c r="C544" s="734">
        <f>+'Artist &amp; Guest Liaison'!C19</f>
        <v>0</v>
      </c>
      <c r="D544" s="734">
        <f>+'Artist &amp; Guest Liaison'!D19</f>
        <v>0</v>
      </c>
      <c r="E544" s="738">
        <f>+'Artist &amp; Guest Liaison'!G19</f>
        <v>0</v>
      </c>
      <c r="F544" s="720"/>
      <c r="G544" s="720"/>
      <c r="H544" s="720"/>
      <c r="I544" s="720"/>
      <c r="J544" s="728">
        <f t="shared" si="31"/>
        <v>0</v>
      </c>
      <c r="P544" s="698">
        <f t="shared" si="32"/>
        <v>1</v>
      </c>
    </row>
    <row r="545" spans="1:16" hidden="1" x14ac:dyDescent="0.25">
      <c r="A545" s="699"/>
      <c r="B545" s="700"/>
      <c r="C545" s="734">
        <f>+'Artist &amp; Guest Liaison'!C20</f>
        <v>0</v>
      </c>
      <c r="D545" s="734">
        <f>+'Artist &amp; Guest Liaison'!D20</f>
        <v>0</v>
      </c>
      <c r="E545" s="738">
        <f>+'Artist &amp; Guest Liaison'!G20</f>
        <v>0</v>
      </c>
      <c r="F545" s="720"/>
      <c r="G545" s="720"/>
      <c r="H545" s="720"/>
      <c r="I545" s="720"/>
      <c r="J545" s="728">
        <f t="shared" si="31"/>
        <v>0</v>
      </c>
      <c r="P545" s="698">
        <f t="shared" si="32"/>
        <v>1</v>
      </c>
    </row>
    <row r="546" spans="1:16" hidden="1" x14ac:dyDescent="0.25">
      <c r="A546" s="699"/>
      <c r="B546" s="700" t="str">
        <f>+B533</f>
        <v>ZK112.K170.Analysis code</v>
      </c>
      <c r="C546" s="734">
        <f>+'Artist &amp; Guest Liaison'!C21</f>
        <v>0</v>
      </c>
      <c r="D546" s="734">
        <f>+'Artist &amp; Guest Liaison'!D21</f>
        <v>0</v>
      </c>
      <c r="E546" s="738">
        <f>+'Artist &amp; Guest Liaison'!G21</f>
        <v>0</v>
      </c>
      <c r="F546" s="720"/>
      <c r="G546" s="720"/>
      <c r="H546" s="720"/>
      <c r="I546" s="720"/>
      <c r="J546" s="728">
        <f t="shared" si="31"/>
        <v>0</v>
      </c>
      <c r="P546" s="698">
        <f t="shared" si="32"/>
        <v>1</v>
      </c>
    </row>
    <row r="547" spans="1:16" hidden="1"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2"/>
        <v>1</v>
      </c>
    </row>
    <row r="548" spans="1:16" hidden="1" x14ac:dyDescent="0.25">
      <c r="A548" s="722" t="s">
        <v>223</v>
      </c>
      <c r="B548" s="715" t="str">
        <f>+'Artist &amp; Guest Liaison'!B23</f>
        <v>ZK112.K287.Analysis code</v>
      </c>
      <c r="C548" s="716" t="s">
        <v>224</v>
      </c>
      <c r="D548" s="716"/>
      <c r="E548" s="717">
        <f>SUM(E549:E556)</f>
        <v>0</v>
      </c>
      <c r="F548" s="718">
        <f>SUM(F549:F556)</f>
        <v>0</v>
      </c>
      <c r="G548" s="718">
        <f>SUM(G549:G556)</f>
        <v>0</v>
      </c>
      <c r="H548" s="718">
        <f>+E548-F548-G548</f>
        <v>0</v>
      </c>
      <c r="I548" s="718">
        <f>SUM(I549:I556)</f>
        <v>0</v>
      </c>
      <c r="J548" s="719">
        <f>+H548-I548</f>
        <v>0</v>
      </c>
      <c r="P548" s="698">
        <f t="shared" si="32"/>
        <v>1</v>
      </c>
    </row>
    <row r="549" spans="1:16" hidden="1" x14ac:dyDescent="0.25">
      <c r="A549" s="699"/>
      <c r="B549" s="700" t="str">
        <f>+B548</f>
        <v>ZK112.K287.Analysis code</v>
      </c>
      <c r="C549" s="734">
        <f>+'Artist &amp; Guest Liaison'!C24</f>
        <v>0</v>
      </c>
      <c r="D549" s="734">
        <f>+'Artist &amp; Guest Liaison'!D24</f>
        <v>0</v>
      </c>
      <c r="E549" s="738">
        <f>+'Artist &amp; Guest Liaison'!G24</f>
        <v>0</v>
      </c>
      <c r="F549" s="720"/>
      <c r="G549" s="727"/>
      <c r="H549" s="727"/>
      <c r="I549" s="727"/>
      <c r="J549" s="728">
        <f t="shared" ref="J549:J555" si="33">+E549-F549-G549-I549</f>
        <v>0</v>
      </c>
      <c r="P549" s="698">
        <f t="shared" si="32"/>
        <v>1</v>
      </c>
    </row>
    <row r="550" spans="1:16" hidden="1" x14ac:dyDescent="0.25">
      <c r="A550" s="699"/>
      <c r="B550" s="700"/>
      <c r="C550" s="734">
        <f>+'Artist &amp; Guest Liaison'!C25</f>
        <v>0</v>
      </c>
      <c r="D550" s="734">
        <f>+'Artist &amp; Guest Liaison'!D25</f>
        <v>0</v>
      </c>
      <c r="E550" s="738">
        <f>+'Artist &amp; Guest Liaison'!G25</f>
        <v>0</v>
      </c>
      <c r="F550" s="720"/>
      <c r="G550" s="720"/>
      <c r="H550" s="720"/>
      <c r="I550" s="720"/>
      <c r="J550" s="728">
        <f t="shared" si="33"/>
        <v>0</v>
      </c>
      <c r="P550" s="698">
        <f t="shared" si="32"/>
        <v>1</v>
      </c>
    </row>
    <row r="551" spans="1:16" hidden="1" x14ac:dyDescent="0.25">
      <c r="A551" s="699"/>
      <c r="B551" s="700"/>
      <c r="C551" s="734">
        <f>+'Artist &amp; Guest Liaison'!C26</f>
        <v>0</v>
      </c>
      <c r="D551" s="734">
        <f>+'Artist &amp; Guest Liaison'!D26</f>
        <v>0</v>
      </c>
      <c r="E551" s="738">
        <f>+'Artist &amp; Guest Liaison'!G26</f>
        <v>0</v>
      </c>
      <c r="F551" s="727"/>
      <c r="G551" s="727"/>
      <c r="H551" s="727"/>
      <c r="I551" s="727"/>
      <c r="J551" s="728">
        <f t="shared" si="33"/>
        <v>0</v>
      </c>
      <c r="P551" s="698">
        <f t="shared" si="32"/>
        <v>1</v>
      </c>
    </row>
    <row r="552" spans="1:16" hidden="1" x14ac:dyDescent="0.25">
      <c r="A552" s="699"/>
      <c r="B552" s="700"/>
      <c r="C552" s="734">
        <f>+'Artist &amp; Guest Liaison'!C27</f>
        <v>0</v>
      </c>
      <c r="D552" s="734">
        <f>+'Artist &amp; Guest Liaison'!D27</f>
        <v>0</v>
      </c>
      <c r="E552" s="738">
        <f>+'Artist &amp; Guest Liaison'!G27</f>
        <v>0</v>
      </c>
      <c r="F552" s="727"/>
      <c r="G552" s="720"/>
      <c r="H552" s="720"/>
      <c r="I552" s="720"/>
      <c r="J552" s="728">
        <f t="shared" si="33"/>
        <v>0</v>
      </c>
      <c r="P552" s="698">
        <f t="shared" si="32"/>
        <v>1</v>
      </c>
    </row>
    <row r="553" spans="1:16" hidden="1" x14ac:dyDescent="0.25">
      <c r="A553" s="699"/>
      <c r="B553" s="700"/>
      <c r="C553" s="734">
        <f>+'Artist &amp; Guest Liaison'!C28</f>
        <v>0</v>
      </c>
      <c r="D553" s="734">
        <f>+'Artist &amp; Guest Liaison'!D28</f>
        <v>0</v>
      </c>
      <c r="E553" s="738">
        <f>+'Artist &amp; Guest Liaison'!G28</f>
        <v>0</v>
      </c>
      <c r="F553" s="727"/>
      <c r="G553" s="727"/>
      <c r="H553" s="727"/>
      <c r="I553" s="727"/>
      <c r="J553" s="728">
        <f t="shared" si="33"/>
        <v>0</v>
      </c>
      <c r="P553" s="698">
        <f t="shared" si="32"/>
        <v>1</v>
      </c>
    </row>
    <row r="554" spans="1:16" hidden="1" x14ac:dyDescent="0.25">
      <c r="A554" s="699"/>
      <c r="B554" s="700"/>
      <c r="C554" s="734">
        <f>+'Artist &amp; Guest Liaison'!C29</f>
        <v>0</v>
      </c>
      <c r="D554" s="734">
        <f>+'Artist &amp; Guest Liaison'!D29</f>
        <v>0</v>
      </c>
      <c r="E554" s="738">
        <f>+'Artist &amp; Guest Liaison'!G29</f>
        <v>0</v>
      </c>
      <c r="F554" s="727"/>
      <c r="G554" s="727"/>
      <c r="H554" s="727"/>
      <c r="I554" s="727"/>
      <c r="J554" s="728">
        <f t="shared" si="33"/>
        <v>0</v>
      </c>
      <c r="P554" s="698">
        <f t="shared" si="32"/>
        <v>1</v>
      </c>
    </row>
    <row r="555" spans="1:16" hidden="1" x14ac:dyDescent="0.25">
      <c r="A555" s="699"/>
      <c r="B555" s="700" t="str">
        <f>+B548</f>
        <v>ZK112.K287.Analysis code</v>
      </c>
      <c r="C555" s="734">
        <f>+'Artist &amp; Guest Liaison'!C30</f>
        <v>0</v>
      </c>
      <c r="D555" s="734">
        <f>+'Artist &amp; Guest Liaison'!D30</f>
        <v>0</v>
      </c>
      <c r="E555" s="738">
        <f>+'Artist &amp; Guest Liaison'!G30</f>
        <v>0</v>
      </c>
      <c r="F555" s="727"/>
      <c r="G555" s="727"/>
      <c r="H555" s="727"/>
      <c r="I555" s="727"/>
      <c r="J555" s="728">
        <f t="shared" si="33"/>
        <v>0</v>
      </c>
      <c r="P555" s="698">
        <f t="shared" si="32"/>
        <v>1</v>
      </c>
    </row>
    <row r="556" spans="1:16" hidden="1"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2"/>
        <v>1</v>
      </c>
    </row>
    <row r="557" spans="1:16" hidden="1" x14ac:dyDescent="0.25">
      <c r="A557" s="722" t="s">
        <v>225</v>
      </c>
      <c r="B557" s="715" t="str">
        <f>+'Artist &amp; Guest Liaison'!B32</f>
        <v>ZK112.K288.Analysis code</v>
      </c>
      <c r="C557" s="716" t="s">
        <v>226</v>
      </c>
      <c r="D557" s="716"/>
      <c r="E557" s="717">
        <f>SUM(E558:E562)</f>
        <v>0</v>
      </c>
      <c r="F557" s="718">
        <f>SUM(F558:F562)</f>
        <v>0</v>
      </c>
      <c r="G557" s="718">
        <f>SUM(G558:G562)</f>
        <v>0</v>
      </c>
      <c r="H557" s="718">
        <f>+E557-F557-G557</f>
        <v>0</v>
      </c>
      <c r="I557" s="718">
        <f>SUM(I558:I562)</f>
        <v>0</v>
      </c>
      <c r="J557" s="719">
        <f>+H557-I557</f>
        <v>0</v>
      </c>
      <c r="P557" s="698">
        <f t="shared" si="32"/>
        <v>1</v>
      </c>
    </row>
    <row r="558" spans="1:16" hidden="1"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2"/>
        <v>1</v>
      </c>
    </row>
    <row r="559" spans="1:16" hidden="1"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2"/>
        <v>1</v>
      </c>
    </row>
    <row r="560" spans="1:16" hidden="1"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2"/>
        <v>1</v>
      </c>
    </row>
    <row r="561" spans="1:16" hidden="1" x14ac:dyDescent="0.25">
      <c r="A561" s="699"/>
      <c r="B561" s="700" t="str">
        <f>+B557</f>
        <v>ZK112.K288.Analysis code</v>
      </c>
      <c r="C561" s="734">
        <f>+'Artist &amp; Guest Liaison'!C36</f>
        <v>0</v>
      </c>
      <c r="D561" s="734">
        <f>+'Artist &amp; Guest Liaison'!D36</f>
        <v>0</v>
      </c>
      <c r="E561" s="738">
        <f>+'Artist &amp; Guest Liaison'!G36</f>
        <v>0</v>
      </c>
      <c r="F561" s="727"/>
      <c r="G561" s="727"/>
      <c r="H561" s="727"/>
      <c r="I561" s="727"/>
      <c r="J561" s="728">
        <f>+E561-F561-G561-I561</f>
        <v>0</v>
      </c>
      <c r="P561" s="698">
        <f t="shared" si="32"/>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2"/>
        <v>1</v>
      </c>
    </row>
    <row r="563" spans="1:16" hidden="1" x14ac:dyDescent="0.25">
      <c r="A563" s="722" t="s">
        <v>227</v>
      </c>
      <c r="B563" s="715" t="str">
        <f>+'Artist &amp; Guest Liaison'!B38</f>
        <v>ZK112.K120.Analysis code</v>
      </c>
      <c r="C563" s="716" t="s">
        <v>228</v>
      </c>
      <c r="D563" s="716"/>
      <c r="E563" s="717">
        <f>SUM(E564:E568)</f>
        <v>0</v>
      </c>
      <c r="F563" s="718">
        <f>SUM(F564:F568)</f>
        <v>0</v>
      </c>
      <c r="G563" s="718">
        <f>SUM(G564:G568)</f>
        <v>0</v>
      </c>
      <c r="H563" s="718">
        <f>+E563-F563-G563</f>
        <v>0</v>
      </c>
      <c r="I563" s="718">
        <f>SUM(I564:I568)</f>
        <v>0</v>
      </c>
      <c r="J563" s="719">
        <f>+H563-I563</f>
        <v>0</v>
      </c>
      <c r="P563" s="698">
        <f t="shared" si="32"/>
        <v>1</v>
      </c>
    </row>
    <row r="564" spans="1:16" hidden="1"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2"/>
        <v>1</v>
      </c>
    </row>
    <row r="565" spans="1:16" hidden="1"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2"/>
        <v>1</v>
      </c>
    </row>
    <row r="566" spans="1:16" hidden="1"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2"/>
        <v>1</v>
      </c>
    </row>
    <row r="567" spans="1:16" hidden="1" x14ac:dyDescent="0.25">
      <c r="A567" s="699"/>
      <c r="B567" s="700" t="str">
        <f>+B563</f>
        <v>ZK112.K120.Analysis code</v>
      </c>
      <c r="C567" s="734">
        <f>+'Artist &amp; Guest Liaison'!C42</f>
        <v>0</v>
      </c>
      <c r="D567" s="734">
        <f>+'Artist &amp; Guest Liaison'!D42</f>
        <v>0</v>
      </c>
      <c r="E567" s="738">
        <f>+'Artist &amp; Guest Liaison'!G42</f>
        <v>0</v>
      </c>
      <c r="F567" s="727"/>
      <c r="G567" s="727"/>
      <c r="H567" s="727"/>
      <c r="I567" s="727"/>
      <c r="J567" s="728">
        <f>+E567-F567-G567-I567</f>
        <v>0</v>
      </c>
      <c r="P567" s="698">
        <f t="shared" si="32"/>
        <v>1</v>
      </c>
    </row>
    <row r="568" spans="1:16" hidden="1"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2"/>
        <v>1</v>
      </c>
    </row>
    <row r="569" spans="1:16" hidden="1" x14ac:dyDescent="0.25">
      <c r="A569" s="722" t="s">
        <v>229</v>
      </c>
      <c r="B569" s="715" t="str">
        <f>+'Artist &amp; Guest Liaison'!B44</f>
        <v>ZK112.K289.Analysis code</v>
      </c>
      <c r="C569" s="716" t="s">
        <v>230</v>
      </c>
      <c r="D569" s="716"/>
      <c r="E569" s="717">
        <f>SUM(E570:E573)</f>
        <v>0</v>
      </c>
      <c r="F569" s="718">
        <f>SUM(F570:F573)</f>
        <v>0</v>
      </c>
      <c r="G569" s="718">
        <f>SUM(G570:G573)</f>
        <v>0</v>
      </c>
      <c r="H569" s="718">
        <f>+E569-F569-G569</f>
        <v>0</v>
      </c>
      <c r="I569" s="718">
        <f>SUM(I570:I573)</f>
        <v>0</v>
      </c>
      <c r="J569" s="719">
        <f>+H569-I569</f>
        <v>0</v>
      </c>
      <c r="P569" s="698">
        <f t="shared" si="32"/>
        <v>1</v>
      </c>
    </row>
    <row r="570" spans="1:16" hidden="1"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2"/>
        <v>1</v>
      </c>
    </row>
    <row r="571" spans="1:16" hidden="1"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2"/>
        <v>1</v>
      </c>
    </row>
    <row r="572" spans="1:16" hidden="1" x14ac:dyDescent="0.25">
      <c r="A572" s="703"/>
      <c r="B572" s="704" t="str">
        <f>+B569</f>
        <v>ZK112.K289.Analysis code</v>
      </c>
      <c r="C572" s="734">
        <f>+'Artist &amp; Guest Liaison'!C47</f>
        <v>0</v>
      </c>
      <c r="D572" s="734">
        <f>+'Artist &amp; Guest Liaison'!D47</f>
        <v>0</v>
      </c>
      <c r="E572" s="738">
        <f>+'Artist &amp; Guest Liaison'!G47</f>
        <v>0</v>
      </c>
      <c r="F572" s="727"/>
      <c r="G572" s="720"/>
      <c r="H572" s="720"/>
      <c r="I572" s="720"/>
      <c r="J572" s="728">
        <f>+E572-F572-G572-I572</f>
        <v>0</v>
      </c>
      <c r="P572" s="698">
        <f t="shared" si="32"/>
        <v>1</v>
      </c>
    </row>
    <row r="573" spans="1:16" hidden="1"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2"/>
        <v>1</v>
      </c>
    </row>
    <row r="574" spans="1:16" hidden="1" x14ac:dyDescent="0.25">
      <c r="A574" s="722" t="s">
        <v>231</v>
      </c>
      <c r="B574" s="715" t="str">
        <f>+'Running Costs'!B8</f>
        <v>ZK113.K293.Analysis code</v>
      </c>
      <c r="C574" s="716" t="s">
        <v>232</v>
      </c>
      <c r="D574" s="716"/>
      <c r="E574" s="717">
        <f>SUM(E575:E589)</f>
        <v>0</v>
      </c>
      <c r="F574" s="718">
        <f>SUM(F575:F589)</f>
        <v>0</v>
      </c>
      <c r="G574" s="718">
        <f>SUM(G575:G589)</f>
        <v>0</v>
      </c>
      <c r="H574" s="718">
        <f>+E574-F574-G574</f>
        <v>0</v>
      </c>
      <c r="I574" s="718">
        <f>SUM(I575:I589)</f>
        <v>0</v>
      </c>
      <c r="J574" s="719">
        <f>+H574-I574</f>
        <v>0</v>
      </c>
      <c r="P574" s="698">
        <f t="shared" si="32"/>
        <v>1</v>
      </c>
    </row>
    <row r="575" spans="1:16" hidden="1" x14ac:dyDescent="0.25">
      <c r="A575" s="699"/>
      <c r="B575" s="700"/>
      <c r="C575" s="724">
        <f>+'Running Costs'!C9</f>
        <v>0</v>
      </c>
      <c r="D575" s="724">
        <f>+'Running Costs'!D9</f>
        <v>0</v>
      </c>
      <c r="E575" s="738">
        <f>+'Running Costs'!G9</f>
        <v>0</v>
      </c>
      <c r="F575" s="720"/>
      <c r="G575" s="720"/>
      <c r="H575" s="720"/>
      <c r="I575" s="720"/>
      <c r="J575" s="728">
        <f t="shared" ref="J575:J588" si="34">+E575-F575-G575-I575</f>
        <v>0</v>
      </c>
      <c r="P575" s="698">
        <f t="shared" si="32"/>
        <v>1</v>
      </c>
    </row>
    <row r="576" spans="1:16" hidden="1" x14ac:dyDescent="0.25">
      <c r="A576" s="699"/>
      <c r="B576" s="700"/>
      <c r="C576" s="724">
        <f>+'Running Costs'!C10</f>
        <v>0</v>
      </c>
      <c r="D576" s="724">
        <f>+'Running Costs'!D10</f>
        <v>0</v>
      </c>
      <c r="E576" s="738">
        <f>+'Running Costs'!G10</f>
        <v>0</v>
      </c>
      <c r="F576" s="720"/>
      <c r="G576" s="720"/>
      <c r="H576" s="720"/>
      <c r="I576" s="720"/>
      <c r="J576" s="728">
        <f t="shared" si="34"/>
        <v>0</v>
      </c>
      <c r="P576" s="698">
        <f t="shared" si="32"/>
        <v>1</v>
      </c>
    </row>
    <row r="577" spans="1:16" hidden="1" x14ac:dyDescent="0.25">
      <c r="A577" s="699"/>
      <c r="B577" s="700"/>
      <c r="C577" s="724">
        <f>+'Running Costs'!C11</f>
        <v>0</v>
      </c>
      <c r="D577" s="724">
        <f>+'Running Costs'!D11</f>
        <v>0</v>
      </c>
      <c r="E577" s="738">
        <f>+'Running Costs'!G11</f>
        <v>0</v>
      </c>
      <c r="F577" s="720"/>
      <c r="G577" s="720"/>
      <c r="H577" s="720"/>
      <c r="I577" s="720"/>
      <c r="J577" s="728">
        <f t="shared" si="34"/>
        <v>0</v>
      </c>
      <c r="P577" s="698">
        <f t="shared" si="32"/>
        <v>1</v>
      </c>
    </row>
    <row r="578" spans="1:16" hidden="1" x14ac:dyDescent="0.25">
      <c r="A578" s="699"/>
      <c r="B578" s="700" t="str">
        <f>+B574</f>
        <v>ZK113.K293.Analysis code</v>
      </c>
      <c r="C578" s="724">
        <f>+'Running Costs'!C12</f>
        <v>0</v>
      </c>
      <c r="D578" s="724">
        <f>+'Running Costs'!D12</f>
        <v>0</v>
      </c>
      <c r="E578" s="738">
        <f>+'Running Costs'!G12</f>
        <v>0</v>
      </c>
      <c r="F578" s="720"/>
      <c r="G578" s="720"/>
      <c r="H578" s="720"/>
      <c r="I578" s="720"/>
      <c r="J578" s="728">
        <f t="shared" si="34"/>
        <v>0</v>
      </c>
      <c r="P578" s="698">
        <f t="shared" si="32"/>
        <v>1</v>
      </c>
    </row>
    <row r="579" spans="1:16" hidden="1" x14ac:dyDescent="0.25">
      <c r="A579" s="699"/>
      <c r="B579" s="700"/>
      <c r="C579" s="724">
        <f>+'Running Costs'!C13</f>
        <v>0</v>
      </c>
      <c r="D579" s="724">
        <f>+'Running Costs'!D13</f>
        <v>0</v>
      </c>
      <c r="E579" s="738">
        <f>+'Running Costs'!G13</f>
        <v>0</v>
      </c>
      <c r="F579" s="720"/>
      <c r="G579" s="720"/>
      <c r="H579" s="720"/>
      <c r="I579" s="720"/>
      <c r="J579" s="728">
        <f t="shared" si="34"/>
        <v>0</v>
      </c>
      <c r="P579" s="698">
        <f t="shared" si="32"/>
        <v>1</v>
      </c>
    </row>
    <row r="580" spans="1:16" hidden="1" x14ac:dyDescent="0.25">
      <c r="A580" s="699"/>
      <c r="B580" s="700"/>
      <c r="C580" s="724">
        <f>+'Running Costs'!C14</f>
        <v>0</v>
      </c>
      <c r="D580" s="724">
        <f>+'Running Costs'!D14</f>
        <v>0</v>
      </c>
      <c r="E580" s="738">
        <f>+'Running Costs'!G14</f>
        <v>0</v>
      </c>
      <c r="F580" s="720"/>
      <c r="G580" s="720"/>
      <c r="H580" s="720"/>
      <c r="I580" s="720"/>
      <c r="J580" s="728">
        <f t="shared" si="34"/>
        <v>0</v>
      </c>
      <c r="P580" s="698">
        <f t="shared" si="32"/>
        <v>1</v>
      </c>
    </row>
    <row r="581" spans="1:16" hidden="1" x14ac:dyDescent="0.25">
      <c r="A581" s="699"/>
      <c r="B581" s="700"/>
      <c r="C581" s="724">
        <f>+'Running Costs'!C15</f>
        <v>0</v>
      </c>
      <c r="D581" s="724">
        <f>+'Running Costs'!D15</f>
        <v>0</v>
      </c>
      <c r="E581" s="738">
        <f>+'Running Costs'!G15</f>
        <v>0</v>
      </c>
      <c r="F581" s="720"/>
      <c r="G581" s="720"/>
      <c r="H581" s="720"/>
      <c r="I581" s="720"/>
      <c r="J581" s="728">
        <f t="shared" si="34"/>
        <v>0</v>
      </c>
      <c r="P581" s="698">
        <f t="shared" si="32"/>
        <v>1</v>
      </c>
    </row>
    <row r="582" spans="1:16" hidden="1" x14ac:dyDescent="0.25">
      <c r="A582" s="699"/>
      <c r="B582" s="700"/>
      <c r="C582" s="724">
        <f>+'Running Costs'!C16</f>
        <v>0</v>
      </c>
      <c r="D582" s="724">
        <f>+'Running Costs'!D16</f>
        <v>0</v>
      </c>
      <c r="E582" s="738">
        <f>+'Running Costs'!G16</f>
        <v>0</v>
      </c>
      <c r="F582" s="720"/>
      <c r="G582" s="720"/>
      <c r="H582" s="720"/>
      <c r="I582" s="720"/>
      <c r="J582" s="728">
        <f t="shared" si="34"/>
        <v>0</v>
      </c>
      <c r="P582" s="698">
        <f t="shared" si="32"/>
        <v>1</v>
      </c>
    </row>
    <row r="583" spans="1:16" hidden="1" x14ac:dyDescent="0.25">
      <c r="A583" s="699"/>
      <c r="B583" s="700"/>
      <c r="C583" s="724">
        <f>+'Running Costs'!C17</f>
        <v>0</v>
      </c>
      <c r="D583" s="724">
        <f>+'Running Costs'!D17</f>
        <v>0</v>
      </c>
      <c r="E583" s="738">
        <f>+'Running Costs'!G17</f>
        <v>0</v>
      </c>
      <c r="F583" s="720"/>
      <c r="G583" s="720"/>
      <c r="H583" s="720"/>
      <c r="I583" s="720"/>
      <c r="J583" s="728">
        <f t="shared" si="34"/>
        <v>0</v>
      </c>
      <c r="P583" s="698">
        <f t="shared" si="32"/>
        <v>1</v>
      </c>
    </row>
    <row r="584" spans="1:16" hidden="1" x14ac:dyDescent="0.25">
      <c r="A584" s="699"/>
      <c r="B584" s="700"/>
      <c r="C584" s="724">
        <f>+'Running Costs'!C18</f>
        <v>0</v>
      </c>
      <c r="D584" s="724">
        <f>+'Running Costs'!D18</f>
        <v>0</v>
      </c>
      <c r="E584" s="738">
        <f>+'Running Costs'!G18</f>
        <v>0</v>
      </c>
      <c r="F584" s="720"/>
      <c r="G584" s="720"/>
      <c r="H584" s="720"/>
      <c r="I584" s="720"/>
      <c r="J584" s="728">
        <f t="shared" si="34"/>
        <v>0</v>
      </c>
      <c r="P584" s="698">
        <f t="shared" si="32"/>
        <v>1</v>
      </c>
    </row>
    <row r="585" spans="1:16" hidden="1" x14ac:dyDescent="0.25">
      <c r="A585" s="699"/>
      <c r="B585" s="700"/>
      <c r="C585" s="724">
        <f>+'Running Costs'!C19</f>
        <v>0</v>
      </c>
      <c r="D585" s="724">
        <f>+'Running Costs'!D19</f>
        <v>0</v>
      </c>
      <c r="E585" s="738">
        <f>+'Running Costs'!G19</f>
        <v>0</v>
      </c>
      <c r="F585" s="720"/>
      <c r="G585" s="720"/>
      <c r="H585" s="720"/>
      <c r="I585" s="720"/>
      <c r="J585" s="728">
        <f t="shared" si="34"/>
        <v>0</v>
      </c>
      <c r="P585" s="698">
        <f t="shared" si="32"/>
        <v>1</v>
      </c>
    </row>
    <row r="586" spans="1:16" hidden="1" x14ac:dyDescent="0.25">
      <c r="A586" s="699"/>
      <c r="B586" s="700"/>
      <c r="C586" s="724">
        <f>+'Running Costs'!C20</f>
        <v>0</v>
      </c>
      <c r="D586" s="724">
        <f>+'Running Costs'!D20</f>
        <v>0</v>
      </c>
      <c r="E586" s="738">
        <f>+'Running Costs'!G20</f>
        <v>0</v>
      </c>
      <c r="F586" s="720"/>
      <c r="G586" s="720"/>
      <c r="H586" s="720"/>
      <c r="I586" s="720"/>
      <c r="J586" s="728">
        <f t="shared" si="34"/>
        <v>0</v>
      </c>
      <c r="P586" s="698">
        <f t="shared" si="32"/>
        <v>1</v>
      </c>
    </row>
    <row r="587" spans="1:16" hidden="1" x14ac:dyDescent="0.25">
      <c r="A587" s="699"/>
      <c r="B587" s="700"/>
      <c r="C587" s="724">
        <f>+'Running Costs'!C21</f>
        <v>0</v>
      </c>
      <c r="D587" s="724">
        <f>+'Running Costs'!D21</f>
        <v>0</v>
      </c>
      <c r="E587" s="738">
        <f>+'Running Costs'!G21</f>
        <v>0</v>
      </c>
      <c r="F587" s="720"/>
      <c r="G587" s="720"/>
      <c r="H587" s="720"/>
      <c r="I587" s="720"/>
      <c r="J587" s="728">
        <f t="shared" si="34"/>
        <v>0</v>
      </c>
      <c r="P587" s="698">
        <f t="shared" si="32"/>
        <v>1</v>
      </c>
    </row>
    <row r="588" spans="1:16" hidden="1" x14ac:dyDescent="0.25">
      <c r="A588" s="699"/>
      <c r="B588" s="700" t="str">
        <f>+B574</f>
        <v>ZK113.K293.Analysis code</v>
      </c>
      <c r="C588" s="724">
        <f>+'Running Costs'!C22</f>
        <v>0</v>
      </c>
      <c r="D588" s="724">
        <f>+'Running Costs'!D22</f>
        <v>0</v>
      </c>
      <c r="E588" s="738">
        <f>+'Running Costs'!G22</f>
        <v>0</v>
      </c>
      <c r="F588" s="720"/>
      <c r="G588" s="720"/>
      <c r="H588" s="720"/>
      <c r="I588" s="720"/>
      <c r="J588" s="728">
        <f t="shared" si="34"/>
        <v>0</v>
      </c>
      <c r="P588" s="698">
        <f t="shared" si="32"/>
        <v>1</v>
      </c>
    </row>
    <row r="589" spans="1:16" hidden="1"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2"/>
        <v>1</v>
      </c>
    </row>
    <row r="590" spans="1:16" hidden="1" x14ac:dyDescent="0.25">
      <c r="A590" s="722" t="s">
        <v>233</v>
      </c>
      <c r="B590" s="715" t="str">
        <f>+'Running Costs'!B24</f>
        <v>ZK113.K294.Analysis code</v>
      </c>
      <c r="C590" s="716" t="s">
        <v>234</v>
      </c>
      <c r="D590" s="716"/>
      <c r="E590" s="717">
        <f>SUM(E591:E606)</f>
        <v>0</v>
      </c>
      <c r="F590" s="718">
        <f>SUM(F591:F606)</f>
        <v>0</v>
      </c>
      <c r="G590" s="718">
        <f>SUM(G591:G606)</f>
        <v>0</v>
      </c>
      <c r="H590" s="718">
        <f>+E590-F590-G590</f>
        <v>0</v>
      </c>
      <c r="I590" s="718">
        <f>SUM(I591:I606)</f>
        <v>0</v>
      </c>
      <c r="J590" s="719">
        <f>+H590-I590</f>
        <v>0</v>
      </c>
      <c r="P590" s="698">
        <f t="shared" si="32"/>
        <v>1</v>
      </c>
    </row>
    <row r="591" spans="1:16" hidden="1" x14ac:dyDescent="0.25">
      <c r="A591" s="699"/>
      <c r="B591" s="700"/>
      <c r="C591" s="724">
        <f>+'Running Costs'!C25</f>
        <v>0</v>
      </c>
      <c r="D591" s="724">
        <f>+'Running Costs'!D25</f>
        <v>0</v>
      </c>
      <c r="E591" s="738">
        <f>+'Running Costs'!G25</f>
        <v>0</v>
      </c>
      <c r="F591" s="720"/>
      <c r="G591" s="720"/>
      <c r="H591" s="720"/>
      <c r="I591" s="720"/>
      <c r="J591" s="728">
        <f t="shared" ref="J591:J605" si="35">+E591-F591-G591-I591</f>
        <v>0</v>
      </c>
      <c r="P591" s="698">
        <f t="shared" si="32"/>
        <v>1</v>
      </c>
    </row>
    <row r="592" spans="1:16" hidden="1" x14ac:dyDescent="0.25">
      <c r="A592" s="699"/>
      <c r="B592" s="700"/>
      <c r="C592" s="724">
        <f>+'Running Costs'!C26</f>
        <v>0</v>
      </c>
      <c r="D592" s="724">
        <f>+'Running Costs'!D26</f>
        <v>0</v>
      </c>
      <c r="E592" s="738">
        <f>+'Running Costs'!G26</f>
        <v>0</v>
      </c>
      <c r="F592" s="727"/>
      <c r="G592" s="727"/>
      <c r="H592" s="727"/>
      <c r="I592" s="727"/>
      <c r="J592" s="728">
        <f t="shared" si="35"/>
        <v>0</v>
      </c>
      <c r="P592" s="698">
        <f t="shared" si="32"/>
        <v>1</v>
      </c>
    </row>
    <row r="593" spans="1:16" hidden="1" x14ac:dyDescent="0.25">
      <c r="A593" s="699"/>
      <c r="B593" s="700"/>
      <c r="C593" s="724">
        <f>+'Running Costs'!C27</f>
        <v>0</v>
      </c>
      <c r="D593" s="724">
        <f>+'Running Costs'!D27</f>
        <v>0</v>
      </c>
      <c r="E593" s="738">
        <f>+'Running Costs'!G27</f>
        <v>0</v>
      </c>
      <c r="F593" s="727"/>
      <c r="G593" s="720"/>
      <c r="H593" s="720"/>
      <c r="I593" s="720"/>
      <c r="J593" s="728">
        <f t="shared" si="35"/>
        <v>0</v>
      </c>
      <c r="P593" s="698">
        <f t="shared" si="32"/>
        <v>1</v>
      </c>
    </row>
    <row r="594" spans="1:16" hidden="1" x14ac:dyDescent="0.25">
      <c r="A594" s="699"/>
      <c r="B594" s="700"/>
      <c r="C594" s="724">
        <f>+'Running Costs'!C28</f>
        <v>0</v>
      </c>
      <c r="D594" s="724">
        <f>+'Running Costs'!D28</f>
        <v>0</v>
      </c>
      <c r="E594" s="738">
        <f>+'Running Costs'!G28</f>
        <v>0</v>
      </c>
      <c r="F594" s="727"/>
      <c r="G594" s="727"/>
      <c r="H594" s="727"/>
      <c r="I594" s="727"/>
      <c r="J594" s="728">
        <f t="shared" si="35"/>
        <v>0</v>
      </c>
      <c r="P594" s="698">
        <f t="shared" si="32"/>
        <v>1</v>
      </c>
    </row>
    <row r="595" spans="1:16" hidden="1" x14ac:dyDescent="0.25">
      <c r="A595" s="699"/>
      <c r="B595" s="700"/>
      <c r="C595" s="724">
        <f>+'Running Costs'!C29</f>
        <v>0</v>
      </c>
      <c r="D595" s="724">
        <f>+'Running Costs'!D29</f>
        <v>0</v>
      </c>
      <c r="E595" s="738">
        <f>+'Running Costs'!G29</f>
        <v>0</v>
      </c>
      <c r="F595" s="727"/>
      <c r="G595" s="727"/>
      <c r="H595" s="727"/>
      <c r="I595" s="727"/>
      <c r="J595" s="728">
        <f t="shared" si="35"/>
        <v>0</v>
      </c>
      <c r="P595" s="698">
        <f t="shared" si="32"/>
        <v>1</v>
      </c>
    </row>
    <row r="596" spans="1:16" hidden="1" x14ac:dyDescent="0.25">
      <c r="A596" s="699"/>
      <c r="B596" s="700"/>
      <c r="C596" s="724">
        <f>+'Running Costs'!C30</f>
        <v>0</v>
      </c>
      <c r="D596" s="724">
        <f>+'Running Costs'!D30</f>
        <v>0</v>
      </c>
      <c r="E596" s="738">
        <f>+'Running Costs'!G30</f>
        <v>0</v>
      </c>
      <c r="F596" s="727"/>
      <c r="G596" s="727"/>
      <c r="H596" s="727"/>
      <c r="I596" s="727"/>
      <c r="J596" s="728">
        <f t="shared" si="35"/>
        <v>0</v>
      </c>
      <c r="P596" s="698">
        <f t="shared" si="32"/>
        <v>1</v>
      </c>
    </row>
    <row r="597" spans="1:16" hidden="1" x14ac:dyDescent="0.25">
      <c r="A597" s="699"/>
      <c r="B597" s="700"/>
      <c r="C597" s="724">
        <f>+'Running Costs'!C31</f>
        <v>0</v>
      </c>
      <c r="D597" s="724">
        <f>+'Running Costs'!D31</f>
        <v>0</v>
      </c>
      <c r="E597" s="738">
        <f>+'Running Costs'!G31</f>
        <v>0</v>
      </c>
      <c r="F597" s="727"/>
      <c r="G597" s="727"/>
      <c r="H597" s="727"/>
      <c r="I597" s="727"/>
      <c r="J597" s="728">
        <f t="shared" si="35"/>
        <v>0</v>
      </c>
      <c r="P597" s="698">
        <f t="shared" si="32"/>
        <v>1</v>
      </c>
    </row>
    <row r="598" spans="1:16" hidden="1" x14ac:dyDescent="0.25">
      <c r="A598" s="699"/>
      <c r="B598" s="700"/>
      <c r="C598" s="724">
        <f>+'Running Costs'!C32</f>
        <v>0</v>
      </c>
      <c r="D598" s="724">
        <f>+'Running Costs'!D32</f>
        <v>0</v>
      </c>
      <c r="E598" s="738">
        <f>+'Running Costs'!G32</f>
        <v>0</v>
      </c>
      <c r="F598" s="727"/>
      <c r="G598" s="727"/>
      <c r="H598" s="727"/>
      <c r="I598" s="727"/>
      <c r="J598" s="728">
        <f t="shared" si="35"/>
        <v>0</v>
      </c>
      <c r="P598" s="698">
        <f t="shared" si="32"/>
        <v>1</v>
      </c>
    </row>
    <row r="599" spans="1:16" hidden="1" x14ac:dyDescent="0.25">
      <c r="A599" s="703"/>
      <c r="B599" s="704"/>
      <c r="C599" s="724">
        <f>+'Running Costs'!C33</f>
        <v>0</v>
      </c>
      <c r="D599" s="724">
        <f>+'Running Costs'!D33</f>
        <v>0</v>
      </c>
      <c r="E599" s="738">
        <f>+'Running Costs'!G33</f>
        <v>0</v>
      </c>
      <c r="F599" s="727"/>
      <c r="G599" s="727"/>
      <c r="H599" s="727"/>
      <c r="I599" s="727"/>
      <c r="J599" s="728">
        <f t="shared" si="35"/>
        <v>0</v>
      </c>
      <c r="P599" s="698">
        <f t="shared" si="32"/>
        <v>1</v>
      </c>
    </row>
    <row r="600" spans="1:16" hidden="1" x14ac:dyDescent="0.25">
      <c r="A600" s="703"/>
      <c r="B600" s="704"/>
      <c r="C600" s="724">
        <f>+'Running Costs'!C34</f>
        <v>0</v>
      </c>
      <c r="D600" s="724">
        <f>+'Running Costs'!D34</f>
        <v>0</v>
      </c>
      <c r="E600" s="738">
        <f>+'Running Costs'!G34</f>
        <v>0</v>
      </c>
      <c r="F600" s="727"/>
      <c r="G600" s="727"/>
      <c r="H600" s="727"/>
      <c r="I600" s="727"/>
      <c r="J600" s="728">
        <f t="shared" si="35"/>
        <v>0</v>
      </c>
      <c r="P600" s="698">
        <f t="shared" si="32"/>
        <v>1</v>
      </c>
    </row>
    <row r="601" spans="1:16" hidden="1" x14ac:dyDescent="0.25">
      <c r="A601" s="699"/>
      <c r="B601" s="700"/>
      <c r="C601" s="724">
        <f>+'Running Costs'!C35</f>
        <v>0</v>
      </c>
      <c r="D601" s="724">
        <f>+'Running Costs'!D35</f>
        <v>0</v>
      </c>
      <c r="E601" s="738">
        <f>+'Running Costs'!G35</f>
        <v>0</v>
      </c>
      <c r="F601" s="727"/>
      <c r="G601" s="727"/>
      <c r="H601" s="727"/>
      <c r="I601" s="727"/>
      <c r="J601" s="728">
        <f t="shared" si="35"/>
        <v>0</v>
      </c>
      <c r="P601" s="698">
        <f t="shared" si="32"/>
        <v>1</v>
      </c>
    </row>
    <row r="602" spans="1:16" hidden="1" x14ac:dyDescent="0.25">
      <c r="A602" s="703"/>
      <c r="B602" s="704"/>
      <c r="C602" s="724">
        <f>+'Running Costs'!C36</f>
        <v>0</v>
      </c>
      <c r="D602" s="724">
        <f>+'Running Costs'!D36</f>
        <v>0</v>
      </c>
      <c r="E602" s="738">
        <f>+'Running Costs'!G36</f>
        <v>0</v>
      </c>
      <c r="F602" s="727"/>
      <c r="G602" s="727"/>
      <c r="H602" s="727"/>
      <c r="I602" s="727"/>
      <c r="J602" s="728">
        <f t="shared" si="35"/>
        <v>0</v>
      </c>
      <c r="P602" s="698">
        <f t="shared" si="32"/>
        <v>1</v>
      </c>
    </row>
    <row r="603" spans="1:16" hidden="1" x14ac:dyDescent="0.25">
      <c r="A603" s="703"/>
      <c r="B603" s="704"/>
      <c r="C603" s="724">
        <f>+'Running Costs'!C37</f>
        <v>0</v>
      </c>
      <c r="D603" s="724">
        <f>+'Running Costs'!D37</f>
        <v>0</v>
      </c>
      <c r="E603" s="738">
        <f>+'Running Costs'!G37</f>
        <v>0</v>
      </c>
      <c r="F603" s="727"/>
      <c r="G603" s="727"/>
      <c r="H603" s="727"/>
      <c r="I603" s="727"/>
      <c r="J603" s="728">
        <f t="shared" si="35"/>
        <v>0</v>
      </c>
      <c r="P603" s="698">
        <f t="shared" si="32"/>
        <v>1</v>
      </c>
    </row>
    <row r="604" spans="1:16" hidden="1" x14ac:dyDescent="0.25">
      <c r="A604" s="699"/>
      <c r="B604" s="700"/>
      <c r="C604" s="724">
        <f>+'Running Costs'!C38</f>
        <v>0</v>
      </c>
      <c r="D604" s="724">
        <f>+'Running Costs'!D38</f>
        <v>0</v>
      </c>
      <c r="E604" s="738">
        <f>+'Running Costs'!G38</f>
        <v>0</v>
      </c>
      <c r="F604" s="727"/>
      <c r="G604" s="727"/>
      <c r="H604" s="727"/>
      <c r="I604" s="727"/>
      <c r="J604" s="728">
        <f t="shared" si="35"/>
        <v>0</v>
      </c>
      <c r="P604" s="698">
        <f t="shared" si="32"/>
        <v>1</v>
      </c>
    </row>
    <row r="605" spans="1:16" hidden="1" x14ac:dyDescent="0.25">
      <c r="A605" s="703"/>
      <c r="B605" s="704" t="str">
        <f>+B590</f>
        <v>ZK113.K294.Analysis code</v>
      </c>
      <c r="C605" s="724">
        <f>+'Running Costs'!C39</f>
        <v>0</v>
      </c>
      <c r="D605" s="724">
        <f>+'Running Costs'!D39</f>
        <v>0</v>
      </c>
      <c r="E605" s="738">
        <f>+'Running Costs'!G39</f>
        <v>0</v>
      </c>
      <c r="F605" s="727"/>
      <c r="G605" s="720"/>
      <c r="H605" s="720"/>
      <c r="I605" s="720"/>
      <c r="J605" s="728">
        <f t="shared" si="35"/>
        <v>0</v>
      </c>
      <c r="P605" s="698">
        <f t="shared" ref="P605:P642" si="36">+IF(SUM(E605:I605)=0,1,0)</f>
        <v>1</v>
      </c>
    </row>
    <row r="606" spans="1:16" hidden="1"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6"/>
        <v>1</v>
      </c>
    </row>
    <row r="607" spans="1:16" hidden="1" x14ac:dyDescent="0.25">
      <c r="A607" s="722" t="s">
        <v>235</v>
      </c>
      <c r="B607" s="715" t="str">
        <f>+'Running Costs'!B41</f>
        <v>ZK113.K295.Analysis code</v>
      </c>
      <c r="C607" s="716" t="s">
        <v>236</v>
      </c>
      <c r="D607" s="716"/>
      <c r="E607" s="717">
        <f>SUM(E608:E618)</f>
        <v>0</v>
      </c>
      <c r="F607" s="717">
        <f>SUM(F608:F618)</f>
        <v>0</v>
      </c>
      <c r="G607" s="717">
        <f>SUM(G608:G618)</f>
        <v>0</v>
      </c>
      <c r="H607" s="718">
        <f>+E607-F607-G607</f>
        <v>0</v>
      </c>
      <c r="I607" s="717">
        <f>SUM(I608:I618)</f>
        <v>0</v>
      </c>
      <c r="J607" s="719">
        <f>+H607-I607</f>
        <v>0</v>
      </c>
      <c r="P607" s="698">
        <f t="shared" si="36"/>
        <v>1</v>
      </c>
    </row>
    <row r="608" spans="1:16" hidden="1" x14ac:dyDescent="0.25">
      <c r="A608" s="703"/>
      <c r="B608" s="704"/>
      <c r="C608" s="724">
        <f>+'Running Costs'!C42</f>
        <v>0</v>
      </c>
      <c r="D608" s="724">
        <f>+'Running Costs'!D42</f>
        <v>0</v>
      </c>
      <c r="E608" s="738">
        <f>+'Running Costs'!G42</f>
        <v>0</v>
      </c>
      <c r="F608" s="720"/>
      <c r="G608" s="727"/>
      <c r="H608" s="727"/>
      <c r="I608" s="727"/>
      <c r="J608" s="728">
        <f t="shared" ref="J608:J617" si="37">+E608-F608-G608-I608</f>
        <v>0</v>
      </c>
      <c r="P608" s="698">
        <f t="shared" si="36"/>
        <v>1</v>
      </c>
    </row>
    <row r="609" spans="1:16" hidden="1" x14ac:dyDescent="0.25">
      <c r="A609" s="703"/>
      <c r="B609" s="704"/>
      <c r="C609" s="724">
        <f>+'Running Costs'!C43</f>
        <v>0</v>
      </c>
      <c r="D609" s="724">
        <f>+'Running Costs'!D43</f>
        <v>0</v>
      </c>
      <c r="E609" s="738">
        <f>+'Running Costs'!G43</f>
        <v>0</v>
      </c>
      <c r="F609" s="727"/>
      <c r="G609" s="727"/>
      <c r="H609" s="727"/>
      <c r="I609" s="727"/>
      <c r="J609" s="728">
        <f t="shared" si="37"/>
        <v>0</v>
      </c>
      <c r="P609" s="698">
        <f t="shared" si="36"/>
        <v>1</v>
      </c>
    </row>
    <row r="610" spans="1:16" hidden="1" x14ac:dyDescent="0.25">
      <c r="A610" s="699"/>
      <c r="B610" s="700" t="str">
        <f>+B607</f>
        <v>ZK113.K295.Analysis code</v>
      </c>
      <c r="C610" s="724">
        <f>+'Running Costs'!C44</f>
        <v>0</v>
      </c>
      <c r="D610" s="724">
        <f>+'Running Costs'!D44</f>
        <v>0</v>
      </c>
      <c r="E610" s="738">
        <f>+'Running Costs'!G44</f>
        <v>0</v>
      </c>
      <c r="F610" s="727"/>
      <c r="G610" s="727"/>
      <c r="H610" s="727"/>
      <c r="I610" s="727"/>
      <c r="J610" s="728">
        <f t="shared" si="37"/>
        <v>0</v>
      </c>
      <c r="P610" s="698">
        <f t="shared" si="36"/>
        <v>1</v>
      </c>
    </row>
    <row r="611" spans="1:16" hidden="1" x14ac:dyDescent="0.25">
      <c r="A611" s="699"/>
      <c r="B611" s="700"/>
      <c r="C611" s="724">
        <f>+'Running Costs'!C45</f>
        <v>0</v>
      </c>
      <c r="D611" s="724">
        <f>+'Running Costs'!D45</f>
        <v>0</v>
      </c>
      <c r="E611" s="738">
        <f>+'Running Costs'!G45</f>
        <v>0</v>
      </c>
      <c r="F611" s="720"/>
      <c r="G611" s="720"/>
      <c r="H611" s="720"/>
      <c r="I611" s="720"/>
      <c r="J611" s="728">
        <f t="shared" si="37"/>
        <v>0</v>
      </c>
      <c r="P611" s="698">
        <f t="shared" si="36"/>
        <v>1</v>
      </c>
    </row>
    <row r="612" spans="1:16" hidden="1" x14ac:dyDescent="0.25">
      <c r="A612" s="699"/>
      <c r="B612" s="700"/>
      <c r="C612" s="724">
        <f>+'Running Costs'!C46</f>
        <v>0</v>
      </c>
      <c r="D612" s="724">
        <f>+'Running Costs'!D46</f>
        <v>0</v>
      </c>
      <c r="E612" s="738">
        <f>+'Running Costs'!G46</f>
        <v>0</v>
      </c>
      <c r="F612" s="727"/>
      <c r="G612" s="727"/>
      <c r="H612" s="727"/>
      <c r="I612" s="727"/>
      <c r="J612" s="728">
        <f t="shared" si="37"/>
        <v>0</v>
      </c>
      <c r="P612" s="698">
        <f t="shared" si="36"/>
        <v>1</v>
      </c>
    </row>
    <row r="613" spans="1:16" hidden="1" x14ac:dyDescent="0.25">
      <c r="A613" s="699"/>
      <c r="B613" s="700"/>
      <c r="C613" s="724">
        <f>+'Running Costs'!C47</f>
        <v>0</v>
      </c>
      <c r="D613" s="724">
        <f>+'Running Costs'!D47</f>
        <v>0</v>
      </c>
      <c r="E613" s="738">
        <f>+'Running Costs'!G47</f>
        <v>0</v>
      </c>
      <c r="F613" s="727"/>
      <c r="G613" s="720"/>
      <c r="H613" s="720"/>
      <c r="I613" s="720"/>
      <c r="J613" s="728">
        <f t="shared" si="37"/>
        <v>0</v>
      </c>
      <c r="P613" s="698">
        <f t="shared" si="36"/>
        <v>1</v>
      </c>
    </row>
    <row r="614" spans="1:16" hidden="1" x14ac:dyDescent="0.25">
      <c r="A614" s="699"/>
      <c r="B614" s="700"/>
      <c r="C614" s="724">
        <f>+'Running Costs'!C48</f>
        <v>0</v>
      </c>
      <c r="D614" s="724">
        <f>+'Running Costs'!D48</f>
        <v>0</v>
      </c>
      <c r="E614" s="738">
        <f>+'Running Costs'!G48</f>
        <v>0</v>
      </c>
      <c r="F614" s="727"/>
      <c r="G614" s="727"/>
      <c r="H614" s="727"/>
      <c r="I614" s="727"/>
      <c r="J614" s="728">
        <f t="shared" si="37"/>
        <v>0</v>
      </c>
      <c r="P614" s="698">
        <f t="shared" si="36"/>
        <v>1</v>
      </c>
    </row>
    <row r="615" spans="1:16" hidden="1" x14ac:dyDescent="0.25">
      <c r="A615" s="699"/>
      <c r="B615" s="700"/>
      <c r="C615" s="724">
        <f>+'Running Costs'!C49</f>
        <v>0</v>
      </c>
      <c r="D615" s="724">
        <f>+'Running Costs'!D49</f>
        <v>0</v>
      </c>
      <c r="E615" s="738">
        <f>+'Running Costs'!G49</f>
        <v>0</v>
      </c>
      <c r="F615" s="727"/>
      <c r="G615" s="727"/>
      <c r="H615" s="727"/>
      <c r="I615" s="727"/>
      <c r="J615" s="728">
        <f t="shared" si="37"/>
        <v>0</v>
      </c>
      <c r="P615" s="698">
        <f t="shared" si="36"/>
        <v>1</v>
      </c>
    </row>
    <row r="616" spans="1:16" hidden="1" x14ac:dyDescent="0.25">
      <c r="A616" s="699"/>
      <c r="B616" s="700"/>
      <c r="C616" s="724">
        <f>+'Running Costs'!C50</f>
        <v>0</v>
      </c>
      <c r="D616" s="724">
        <f>+'Running Costs'!D50</f>
        <v>0</v>
      </c>
      <c r="E616" s="738">
        <f>+'Running Costs'!G50</f>
        <v>0</v>
      </c>
      <c r="F616" s="727"/>
      <c r="G616" s="727"/>
      <c r="H616" s="727"/>
      <c r="I616" s="727"/>
      <c r="J616" s="728">
        <f t="shared" si="37"/>
        <v>0</v>
      </c>
      <c r="P616" s="698">
        <f t="shared" si="36"/>
        <v>1</v>
      </c>
    </row>
    <row r="617" spans="1:16" hidden="1" x14ac:dyDescent="0.25">
      <c r="A617" s="699"/>
      <c r="B617" s="700" t="str">
        <f>+B607</f>
        <v>ZK113.K295.Analysis code</v>
      </c>
      <c r="C617" s="724">
        <f>+'Running Costs'!C51</f>
        <v>0</v>
      </c>
      <c r="D617" s="724">
        <f>+'Running Costs'!D51</f>
        <v>0</v>
      </c>
      <c r="E617" s="738">
        <f>+'Running Costs'!G51</f>
        <v>0</v>
      </c>
      <c r="F617" s="727"/>
      <c r="G617" s="727"/>
      <c r="H617" s="727"/>
      <c r="I617" s="727"/>
      <c r="J617" s="728">
        <f t="shared" si="37"/>
        <v>0</v>
      </c>
      <c r="P617" s="698">
        <f t="shared" si="36"/>
        <v>1</v>
      </c>
    </row>
    <row r="618" spans="1:16" hidden="1"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6"/>
        <v>1</v>
      </c>
    </row>
    <row r="619" spans="1:16" hidden="1" x14ac:dyDescent="0.25">
      <c r="A619" s="722" t="s">
        <v>237</v>
      </c>
      <c r="B619" s="715" t="str">
        <f>+'Admin &amp; Misc'!B8</f>
        <v>ZK114.K299.Analysis code</v>
      </c>
      <c r="C619" s="716" t="s">
        <v>238</v>
      </c>
      <c r="D619" s="716"/>
      <c r="E619" s="723">
        <f>SUM(E620:E624)</f>
        <v>0</v>
      </c>
      <c r="F619" s="723">
        <f>SUM(F620:F636)</f>
        <v>0</v>
      </c>
      <c r="G619" s="723">
        <f>SUM(G620:G636)</f>
        <v>0</v>
      </c>
      <c r="H619" s="718">
        <f>+E619-F619-G619</f>
        <v>0</v>
      </c>
      <c r="I619" s="723">
        <f>SUM(I620:I636)</f>
        <v>0</v>
      </c>
      <c r="J619" s="719">
        <f>+H619-I619</f>
        <v>0</v>
      </c>
      <c r="P619" s="698">
        <f t="shared" si="36"/>
        <v>1</v>
      </c>
    </row>
    <row r="620" spans="1:16" hidden="1" x14ac:dyDescent="0.25">
      <c r="A620" s="699"/>
      <c r="B620" s="700"/>
      <c r="C620" s="724">
        <f>+'Admin &amp; Misc'!C9</f>
        <v>0</v>
      </c>
      <c r="D620" s="724">
        <f>+'Admin &amp; Misc'!D9</f>
        <v>0</v>
      </c>
      <c r="E620" s="726">
        <f>+'Admin &amp; Misc'!G9</f>
        <v>0</v>
      </c>
      <c r="F620" s="701"/>
      <c r="G620" s="701"/>
      <c r="H620" s="701"/>
      <c r="I620" s="701"/>
      <c r="J620" s="706">
        <f t="shared" ref="J620:J635" si="38">+E620-F620-G620-I620</f>
        <v>0</v>
      </c>
      <c r="P620" s="698">
        <f t="shared" si="36"/>
        <v>1</v>
      </c>
    </row>
    <row r="621" spans="1:16" hidden="1" x14ac:dyDescent="0.25">
      <c r="A621" s="699"/>
      <c r="B621" s="700"/>
      <c r="C621" s="724">
        <f>+'Admin &amp; Misc'!C10</f>
        <v>0</v>
      </c>
      <c r="D621" s="724">
        <f>+'Admin &amp; Misc'!D10</f>
        <v>0</v>
      </c>
      <c r="E621" s="738">
        <f>+'Admin &amp; Misc'!G10</f>
        <v>0</v>
      </c>
      <c r="F621" s="720"/>
      <c r="G621" s="720"/>
      <c r="H621" s="720"/>
      <c r="I621" s="720"/>
      <c r="J621" s="728">
        <f t="shared" si="38"/>
        <v>0</v>
      </c>
      <c r="P621" s="698">
        <f t="shared" si="36"/>
        <v>1</v>
      </c>
    </row>
    <row r="622" spans="1:16" hidden="1" x14ac:dyDescent="0.25">
      <c r="A622" s="699"/>
      <c r="B622" s="700"/>
      <c r="C622" s="724">
        <f>+'Admin &amp; Misc'!C11</f>
        <v>0</v>
      </c>
      <c r="D622" s="724">
        <f>+'Admin &amp; Misc'!D11</f>
        <v>0</v>
      </c>
      <c r="E622" s="738">
        <f>+'Admin &amp; Misc'!G11</f>
        <v>0</v>
      </c>
      <c r="F622" s="720"/>
      <c r="G622" s="720"/>
      <c r="H622" s="720"/>
      <c r="I622" s="720"/>
      <c r="J622" s="728">
        <f t="shared" si="38"/>
        <v>0</v>
      </c>
      <c r="P622" s="698">
        <f t="shared" si="36"/>
        <v>1</v>
      </c>
    </row>
    <row r="623" spans="1:16" hidden="1" x14ac:dyDescent="0.25">
      <c r="A623" s="699"/>
      <c r="B623" s="700"/>
      <c r="C623" s="724">
        <f>+'Admin &amp; Misc'!C12</f>
        <v>0</v>
      </c>
      <c r="D623" s="724">
        <f>+'Admin &amp; Misc'!D12</f>
        <v>0</v>
      </c>
      <c r="E623" s="738">
        <f>+'Admin &amp; Misc'!G12</f>
        <v>0</v>
      </c>
      <c r="F623" s="720"/>
      <c r="G623" s="720"/>
      <c r="H623" s="720"/>
      <c r="I623" s="720"/>
      <c r="J623" s="728">
        <f t="shared" si="38"/>
        <v>0</v>
      </c>
      <c r="P623" s="698">
        <f t="shared" si="36"/>
        <v>1</v>
      </c>
    </row>
    <row r="624" spans="1:16" hidden="1" x14ac:dyDescent="0.25">
      <c r="A624" s="699"/>
      <c r="B624" s="700"/>
      <c r="C624" s="724">
        <f>+'Admin &amp; Misc'!C13</f>
        <v>0</v>
      </c>
      <c r="D624" s="724">
        <f>+'Admin &amp; Misc'!D13</f>
        <v>0</v>
      </c>
      <c r="E624" s="738">
        <f>+'Admin &amp; Misc'!G13</f>
        <v>0</v>
      </c>
      <c r="F624" s="720"/>
      <c r="G624" s="720"/>
      <c r="H624" s="720"/>
      <c r="I624" s="720"/>
      <c r="J624" s="728">
        <f t="shared" si="38"/>
        <v>0</v>
      </c>
      <c r="P624" s="698">
        <f t="shared" si="36"/>
        <v>1</v>
      </c>
    </row>
    <row r="625" spans="1:16" hidden="1" x14ac:dyDescent="0.25">
      <c r="A625" s="699"/>
      <c r="B625" s="700"/>
      <c r="C625" s="724">
        <f>+'Admin &amp; Misc'!C14</f>
        <v>0</v>
      </c>
      <c r="D625" s="724">
        <f>+'Admin &amp; Misc'!D14</f>
        <v>0</v>
      </c>
      <c r="E625" s="738">
        <f>+'Admin &amp; Misc'!G14</f>
        <v>0</v>
      </c>
      <c r="F625" s="720"/>
      <c r="G625" s="720"/>
      <c r="H625" s="720"/>
      <c r="I625" s="720"/>
      <c r="J625" s="728">
        <f t="shared" si="38"/>
        <v>0</v>
      </c>
      <c r="P625" s="698">
        <f t="shared" si="36"/>
        <v>1</v>
      </c>
    </row>
    <row r="626" spans="1:16" hidden="1" x14ac:dyDescent="0.25">
      <c r="A626" s="699"/>
      <c r="B626" s="700"/>
      <c r="C626" s="724">
        <f>+'Admin &amp; Misc'!C15</f>
        <v>0</v>
      </c>
      <c r="D626" s="724">
        <f>+'Admin &amp; Misc'!D15</f>
        <v>0</v>
      </c>
      <c r="E626" s="738">
        <f>+'Admin &amp; Misc'!G15</f>
        <v>0</v>
      </c>
      <c r="F626" s="720"/>
      <c r="G626" s="720"/>
      <c r="H626" s="720"/>
      <c r="I626" s="720"/>
      <c r="J626" s="728">
        <f t="shared" si="38"/>
        <v>0</v>
      </c>
      <c r="P626" s="698">
        <f t="shared" si="36"/>
        <v>1</v>
      </c>
    </row>
    <row r="627" spans="1:16" hidden="1" x14ac:dyDescent="0.25">
      <c r="A627" s="699"/>
      <c r="B627" s="700"/>
      <c r="C627" s="724">
        <f>+'Admin &amp; Misc'!C16</f>
        <v>0</v>
      </c>
      <c r="D627" s="724">
        <f>+'Admin &amp; Misc'!D16</f>
        <v>0</v>
      </c>
      <c r="E627" s="738">
        <f>+'Admin &amp; Misc'!G16</f>
        <v>0</v>
      </c>
      <c r="F627" s="720"/>
      <c r="G627" s="720"/>
      <c r="H627" s="720"/>
      <c r="I627" s="720"/>
      <c r="J627" s="728">
        <f t="shared" si="38"/>
        <v>0</v>
      </c>
      <c r="P627" s="698">
        <f t="shared" si="36"/>
        <v>1</v>
      </c>
    </row>
    <row r="628" spans="1:16" hidden="1" x14ac:dyDescent="0.25">
      <c r="A628" s="699"/>
      <c r="B628" s="700"/>
      <c r="C628" s="724">
        <f>+'Admin &amp; Misc'!C17</f>
        <v>0</v>
      </c>
      <c r="D628" s="724">
        <f>+'Admin &amp; Misc'!D17</f>
        <v>0</v>
      </c>
      <c r="E628" s="738">
        <f>+'Admin &amp; Misc'!G17</f>
        <v>0</v>
      </c>
      <c r="F628" s="720"/>
      <c r="G628" s="720"/>
      <c r="H628" s="720"/>
      <c r="I628" s="720"/>
      <c r="J628" s="728">
        <f t="shared" si="38"/>
        <v>0</v>
      </c>
      <c r="P628" s="698">
        <f t="shared" si="36"/>
        <v>1</v>
      </c>
    </row>
    <row r="629" spans="1:16" hidden="1" x14ac:dyDescent="0.25">
      <c r="A629" s="699"/>
      <c r="B629" s="700"/>
      <c r="C629" s="724">
        <f>+'Admin &amp; Misc'!C18</f>
        <v>0</v>
      </c>
      <c r="D629" s="724">
        <f>+'Admin &amp; Misc'!D18</f>
        <v>0</v>
      </c>
      <c r="E629" s="738">
        <f>+'Admin &amp; Misc'!G18</f>
        <v>0</v>
      </c>
      <c r="F629" s="720"/>
      <c r="G629" s="720"/>
      <c r="H629" s="720"/>
      <c r="I629" s="720"/>
      <c r="J629" s="728">
        <f t="shared" si="38"/>
        <v>0</v>
      </c>
      <c r="P629" s="698">
        <f t="shared" si="36"/>
        <v>1</v>
      </c>
    </row>
    <row r="630" spans="1:16" hidden="1" x14ac:dyDescent="0.25">
      <c r="A630" s="699"/>
      <c r="B630" s="700"/>
      <c r="C630" s="724">
        <f>+'Admin &amp; Misc'!C19</f>
        <v>0</v>
      </c>
      <c r="D630" s="724">
        <f>+'Admin &amp; Misc'!D19</f>
        <v>0</v>
      </c>
      <c r="E630" s="738">
        <f>+'Admin &amp; Misc'!G19</f>
        <v>0</v>
      </c>
      <c r="F630" s="720"/>
      <c r="G630" s="720"/>
      <c r="H630" s="720"/>
      <c r="I630" s="720"/>
      <c r="J630" s="728">
        <f t="shared" si="38"/>
        <v>0</v>
      </c>
      <c r="P630" s="698">
        <f t="shared" si="36"/>
        <v>1</v>
      </c>
    </row>
    <row r="631" spans="1:16" hidden="1" x14ac:dyDescent="0.25">
      <c r="A631" s="699"/>
      <c r="B631" s="700"/>
      <c r="C631" s="724">
        <f>+'Admin &amp; Misc'!C20</f>
        <v>0</v>
      </c>
      <c r="D631" s="724">
        <f>+'Admin &amp; Misc'!D20</f>
        <v>0</v>
      </c>
      <c r="E631" s="738">
        <f>+'Admin &amp; Misc'!G20</f>
        <v>0</v>
      </c>
      <c r="F631" s="720"/>
      <c r="G631" s="720"/>
      <c r="H631" s="720"/>
      <c r="I631" s="720"/>
      <c r="J631" s="728">
        <f t="shared" si="38"/>
        <v>0</v>
      </c>
      <c r="P631" s="698">
        <f t="shared" si="36"/>
        <v>1</v>
      </c>
    </row>
    <row r="632" spans="1:16" hidden="1" x14ac:dyDescent="0.25">
      <c r="A632" s="699"/>
      <c r="B632" s="700"/>
      <c r="C632" s="724">
        <f>+'Admin &amp; Misc'!C21</f>
        <v>0</v>
      </c>
      <c r="D632" s="724">
        <f>+'Admin &amp; Misc'!D21</f>
        <v>0</v>
      </c>
      <c r="E632" s="738">
        <f>+'Admin &amp; Misc'!G21</f>
        <v>0</v>
      </c>
      <c r="F632" s="720"/>
      <c r="G632" s="720"/>
      <c r="H632" s="720"/>
      <c r="I632" s="720"/>
      <c r="J632" s="728">
        <f t="shared" si="38"/>
        <v>0</v>
      </c>
      <c r="P632" s="698">
        <f t="shared" si="36"/>
        <v>1</v>
      </c>
    </row>
    <row r="633" spans="1:16" hidden="1" x14ac:dyDescent="0.25">
      <c r="A633" s="699"/>
      <c r="B633" s="700"/>
      <c r="C633" s="724">
        <f>+'Admin &amp; Misc'!C22</f>
        <v>0</v>
      </c>
      <c r="D633" s="724">
        <f>+'Admin &amp; Misc'!D22</f>
        <v>0</v>
      </c>
      <c r="E633" s="738">
        <f>+'Admin &amp; Misc'!G22</f>
        <v>0</v>
      </c>
      <c r="F633" s="720"/>
      <c r="G633" s="720"/>
      <c r="H633" s="720"/>
      <c r="I633" s="720"/>
      <c r="J633" s="728">
        <f t="shared" si="38"/>
        <v>0</v>
      </c>
      <c r="P633" s="698">
        <f t="shared" si="36"/>
        <v>1</v>
      </c>
    </row>
    <row r="634" spans="1:16" hidden="1" x14ac:dyDescent="0.25">
      <c r="A634" s="699"/>
      <c r="B634" s="700"/>
      <c r="C634" s="724">
        <f>+'Admin &amp; Misc'!C23</f>
        <v>0</v>
      </c>
      <c r="D634" s="724">
        <f>+'Admin &amp; Misc'!D23</f>
        <v>0</v>
      </c>
      <c r="E634" s="738">
        <f>+'Admin &amp; Misc'!G23</f>
        <v>0</v>
      </c>
      <c r="F634" s="720"/>
      <c r="G634" s="720"/>
      <c r="H634" s="720"/>
      <c r="I634" s="720"/>
      <c r="J634" s="728">
        <f t="shared" si="38"/>
        <v>0</v>
      </c>
      <c r="P634" s="698">
        <f t="shared" si="36"/>
        <v>1</v>
      </c>
    </row>
    <row r="635" spans="1:16" hidden="1" x14ac:dyDescent="0.25">
      <c r="A635" s="699"/>
      <c r="B635" s="700" t="str">
        <f>+B619</f>
        <v>ZK114.K299.Analysis code</v>
      </c>
      <c r="C635" s="724">
        <f>+'Admin &amp; Misc'!C24</f>
        <v>0</v>
      </c>
      <c r="D635" s="724">
        <f>+'Admin &amp; Misc'!D24</f>
        <v>0</v>
      </c>
      <c r="E635" s="738">
        <f>+'Admin &amp; Misc'!G24</f>
        <v>0</v>
      </c>
      <c r="F635" s="720"/>
      <c r="G635" s="720"/>
      <c r="H635" s="720"/>
      <c r="I635" s="720"/>
      <c r="J635" s="728">
        <f t="shared" si="38"/>
        <v>0</v>
      </c>
      <c r="P635" s="698">
        <f t="shared" si="36"/>
        <v>1</v>
      </c>
    </row>
    <row r="636" spans="1:16" hidden="1"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6"/>
        <v>1</v>
      </c>
    </row>
    <row r="637" spans="1:16" hidden="1" x14ac:dyDescent="0.25">
      <c r="A637" s="722" t="s">
        <v>239</v>
      </c>
      <c r="B637" s="715" t="str">
        <f>+'Admin &amp; Misc'!B26</f>
        <v>ZK114.K130.Analysis code</v>
      </c>
      <c r="C637" s="716" t="s">
        <v>240</v>
      </c>
      <c r="D637" s="716"/>
      <c r="E637" s="717">
        <f>SUM(E638:E642)</f>
        <v>0</v>
      </c>
      <c r="F637" s="718">
        <f>SUM(F638:F642)</f>
        <v>0</v>
      </c>
      <c r="G637" s="718">
        <f>SUM(G638:G642)</f>
        <v>0</v>
      </c>
      <c r="H637" s="718">
        <f>+E637-F637-G637</f>
        <v>0</v>
      </c>
      <c r="I637" s="718">
        <f>SUM(I638:I642)</f>
        <v>0</v>
      </c>
      <c r="J637" s="719">
        <f>+H637-I637</f>
        <v>0</v>
      </c>
      <c r="P637" s="698">
        <f t="shared" si="36"/>
        <v>1</v>
      </c>
    </row>
    <row r="638" spans="1:16" hidden="1" x14ac:dyDescent="0.25">
      <c r="A638" s="699"/>
      <c r="B638" s="700"/>
      <c r="C638" s="724">
        <f>+'Admin &amp; Misc'!C27</f>
        <v>0</v>
      </c>
      <c r="D638" s="724">
        <f>+'Admin &amp; Misc'!D27</f>
        <v>0</v>
      </c>
      <c r="E638" s="738">
        <f>+'Admin &amp; Misc'!G27</f>
        <v>0</v>
      </c>
      <c r="F638" s="720"/>
      <c r="G638" s="720"/>
      <c r="H638" s="720"/>
      <c r="I638" s="720"/>
      <c r="J638" s="728">
        <f>+E638-F638-G638-I638</f>
        <v>0</v>
      </c>
      <c r="P638" s="698">
        <f t="shared" si="36"/>
        <v>1</v>
      </c>
    </row>
    <row r="639" spans="1:16" hidden="1" x14ac:dyDescent="0.25">
      <c r="A639" s="699"/>
      <c r="B639" s="700"/>
      <c r="C639" s="724">
        <f>+'Admin &amp; Misc'!C28</f>
        <v>0</v>
      </c>
      <c r="D639" s="724">
        <f>+'Admin &amp; Misc'!D28</f>
        <v>0</v>
      </c>
      <c r="E639" s="738">
        <f>+'Admin &amp; Misc'!G28</f>
        <v>0</v>
      </c>
      <c r="F639" s="727"/>
      <c r="G639" s="727"/>
      <c r="H639" s="727"/>
      <c r="I639" s="727"/>
      <c r="J639" s="728">
        <f>+E639-F639-G639-I639</f>
        <v>0</v>
      </c>
      <c r="P639" s="698">
        <f t="shared" si="36"/>
        <v>1</v>
      </c>
    </row>
    <row r="640" spans="1:16" hidden="1" x14ac:dyDescent="0.25">
      <c r="A640" s="699"/>
      <c r="B640" s="700"/>
      <c r="C640" s="724">
        <f>+'Admin &amp; Misc'!C29</f>
        <v>0</v>
      </c>
      <c r="D640" s="724">
        <f>+'Admin &amp; Misc'!D29</f>
        <v>0</v>
      </c>
      <c r="E640" s="738">
        <f>+'Admin &amp; Misc'!G29</f>
        <v>0</v>
      </c>
      <c r="F640" s="727"/>
      <c r="G640" s="727"/>
      <c r="H640" s="727"/>
      <c r="I640" s="727"/>
      <c r="J640" s="728">
        <f>+E640-F640-G640-I640</f>
        <v>0</v>
      </c>
      <c r="P640" s="698">
        <f t="shared" si="36"/>
        <v>1</v>
      </c>
    </row>
    <row r="641" spans="1:16" hidden="1" x14ac:dyDescent="0.25">
      <c r="A641" s="699"/>
      <c r="B641" s="700" t="str">
        <f>+B637</f>
        <v>ZK114.K130.Analysis code</v>
      </c>
      <c r="C641" s="724">
        <f>+'Admin &amp; Misc'!C30</f>
        <v>0</v>
      </c>
      <c r="D641" s="724">
        <f>+'Admin &amp; Misc'!D30</f>
        <v>0</v>
      </c>
      <c r="E641" s="738">
        <f>+'Admin &amp; Misc'!G30</f>
        <v>0</v>
      </c>
      <c r="F641" s="727"/>
      <c r="G641" s="727"/>
      <c r="H641" s="727"/>
      <c r="I641" s="727"/>
      <c r="J641" s="728">
        <f>+E641-F641-G641-I641</f>
        <v>0</v>
      </c>
      <c r="P641" s="698">
        <f t="shared" si="36"/>
        <v>1</v>
      </c>
    </row>
    <row r="642" spans="1:16" ht="15.75" hidden="1"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6"/>
        <v>1</v>
      </c>
    </row>
    <row r="643" spans="1:16" ht="15.75" thickBot="1" x14ac:dyDescent="0.3">
      <c r="F643" s="211"/>
      <c r="G643" s="211"/>
      <c r="H643" s="211"/>
      <c r="I643" s="211"/>
      <c r="J643" s="211"/>
      <c r="P643" s="698"/>
    </row>
    <row r="644" spans="1:16" ht="15.75" thickBot="1" x14ac:dyDescent="0.3">
      <c r="C644" s="750" t="s">
        <v>5061</v>
      </c>
      <c r="D644" s="751"/>
      <c r="E644" s="707">
        <f>+(SUM(E9:E620)/2)+E8</f>
        <v>10000</v>
      </c>
      <c r="F644" s="707">
        <f>+(SUM(F9:F620)/2)+F8</f>
        <v>0</v>
      </c>
      <c r="G644" s="707">
        <f>+(SUM(G9:G620)/2)+G8</f>
        <v>0</v>
      </c>
      <c r="H644" s="752">
        <f>+E644-F644-G644</f>
        <v>10000</v>
      </c>
      <c r="I644" s="707">
        <f>+(SUM(I9:I620)/2)+I8</f>
        <v>0</v>
      </c>
      <c r="J644" s="753">
        <f>+H644-I644</f>
        <v>10000</v>
      </c>
    </row>
  </sheetData>
  <sheetProtection algorithmName="SHA-512" hashValue="cK5Wm7eO1cg8g/EUVdbQ9I6yuaCRJ+dsg/9HqWEpMGOjxKNVprlNkR6tSxFIRhWUR8+FFBCkwfQqsTmOgUpzJA==" saltValue="sxhGyw7pAw89/s84r+ay5Q==" spinCount="100000" sheet="1" objects="1" scenarios="1"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60" activePane="bottomRight" state="frozen"/>
      <selection activeCell="G31" sqref="G8:G31"/>
      <selection pane="topRight" activeCell="G31" sqref="G8:G31"/>
      <selection pane="bottomLeft" activeCell="G31" sqref="G8:G31"/>
      <selection pane="bottomRight" activeCell="A65" sqref="A65"/>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6" width="7.42578125" style="489" hidden="1" customWidth="1"/>
    <col min="27" max="27" width="7.42578125" style="489" hidden="1" customWidth="1" collapsed="1"/>
    <col min="28" max="28" width="7.42578125" style="489" hidden="1" customWidth="1"/>
    <col min="29"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Trent Falls to Spurn Point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7" t="str">
        <f>IF(G66&gt;E66,"Budget Revisions add cost.",":)")</f>
        <v>:)</v>
      </c>
      <c r="I3" s="857"/>
      <c r="J3" s="857"/>
      <c r="K3" s="857"/>
      <c r="L3" s="857"/>
      <c r="M3" s="858"/>
      <c r="N3" s="223"/>
      <c r="O3" s="223"/>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25">
      <c r="A4" s="447"/>
      <c r="B4" s="447"/>
      <c r="C4" s="446"/>
      <c r="D4" s="446"/>
      <c r="E4" s="524"/>
      <c r="F4" s="521"/>
      <c r="G4" s="521"/>
      <c r="H4" s="857" t="str">
        <f>IF(AY66&lt;0,"Actual plus expected cost is more than forecast",":)")</f>
        <v>:)</v>
      </c>
      <c r="I4" s="857"/>
      <c r="J4" s="857"/>
      <c r="K4" s="857"/>
      <c r="L4" s="857"/>
      <c r="M4" s="858"/>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61" t="s">
        <v>9</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25">
      <c r="A6" s="447"/>
      <c r="B6" s="447"/>
      <c r="C6" s="447"/>
      <c r="D6" s="447"/>
      <c r="E6" s="863" t="s">
        <v>21</v>
      </c>
      <c r="F6" s="864"/>
      <c r="G6" s="864"/>
      <c r="H6" s="865"/>
      <c r="I6" s="866" t="s">
        <v>22</v>
      </c>
      <c r="J6" s="867"/>
      <c r="K6" s="867"/>
      <c r="L6" s="867"/>
      <c r="M6" s="868"/>
      <c r="N6" s="223"/>
      <c r="O6" s="223"/>
      <c r="P6" s="869" t="s">
        <v>56</v>
      </c>
      <c r="Q6" s="870"/>
      <c r="R6" s="870"/>
      <c r="S6" s="870"/>
      <c r="T6" s="870"/>
      <c r="U6" s="870"/>
      <c r="V6" s="870"/>
      <c r="W6" s="870"/>
      <c r="X6" s="870"/>
      <c r="Y6" s="870"/>
      <c r="Z6" s="870"/>
      <c r="AA6" s="870"/>
      <c r="AB6" s="870"/>
      <c r="AC6" s="870"/>
      <c r="AD6" s="870"/>
      <c r="AE6" s="870" t="s">
        <v>57</v>
      </c>
      <c r="AF6" s="870"/>
      <c r="AG6" s="870"/>
      <c r="AH6" s="870"/>
      <c r="AI6" s="870"/>
      <c r="AJ6" s="870"/>
      <c r="AK6" s="870"/>
      <c r="AL6" s="870"/>
      <c r="AM6" s="870"/>
      <c r="AN6" s="870"/>
      <c r="AO6" s="870"/>
      <c r="AP6" s="870"/>
      <c r="AQ6" s="870" t="s">
        <v>266</v>
      </c>
      <c r="AR6" s="870"/>
      <c r="AS6" s="870"/>
      <c r="AT6" s="870"/>
      <c r="AU6" s="870"/>
      <c r="AV6" s="870"/>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5123</v>
      </c>
      <c r="AB7" s="541" t="str">
        <f>+'Cash flow summary'!Q7</f>
        <v>Jan 17</v>
      </c>
      <c r="AC7" s="541" t="str">
        <f>+'Cash flow summary'!R7</f>
        <v>Feb 17</v>
      </c>
      <c r="AD7" s="544" t="s">
        <v>5124</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ZK101.K207.Analysis code</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ZK101.K207.Analysis code</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ZK101.K208.Analysis code</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V25" si="11">SUM(Y26:Y28)</f>
        <v>0</v>
      </c>
      <c r="Z25" s="269">
        <f t="shared" si="11"/>
        <v>0</v>
      </c>
      <c r="AA25" s="269">
        <f t="shared" si="11"/>
        <v>0</v>
      </c>
      <c r="AB25" s="269">
        <f t="shared" si="11"/>
        <v>0</v>
      </c>
      <c r="AC25" s="269">
        <f t="shared" si="11"/>
        <v>0</v>
      </c>
      <c r="AD25" s="401">
        <f t="shared" si="11"/>
        <v>0</v>
      </c>
      <c r="AE25" s="411">
        <f t="shared" si="11"/>
        <v>0</v>
      </c>
      <c r="AF25" s="269">
        <f t="shared" si="11"/>
        <v>0</v>
      </c>
      <c r="AG25" s="269">
        <f t="shared" si="11"/>
        <v>0</v>
      </c>
      <c r="AH25" s="269">
        <f t="shared" si="11"/>
        <v>0</v>
      </c>
      <c r="AI25" s="269">
        <f t="shared" si="11"/>
        <v>0</v>
      </c>
      <c r="AJ25" s="269">
        <f t="shared" si="11"/>
        <v>0</v>
      </c>
      <c r="AK25" s="269">
        <f t="shared" si="11"/>
        <v>0</v>
      </c>
      <c r="AL25" s="269">
        <f t="shared" si="11"/>
        <v>0</v>
      </c>
      <c r="AM25" s="269">
        <f t="shared" si="11"/>
        <v>0</v>
      </c>
      <c r="AN25" s="269">
        <f t="shared" si="11"/>
        <v>0</v>
      </c>
      <c r="AO25" s="269">
        <f t="shared" si="11"/>
        <v>0</v>
      </c>
      <c r="AP25" s="401">
        <f t="shared" si="11"/>
        <v>0</v>
      </c>
      <c r="AQ25" s="411">
        <f t="shared" si="11"/>
        <v>0</v>
      </c>
      <c r="AR25" s="269">
        <f t="shared" si="11"/>
        <v>0</v>
      </c>
      <c r="AS25" s="269">
        <f t="shared" si="11"/>
        <v>0</v>
      </c>
      <c r="AT25" s="269">
        <f t="shared" si="11"/>
        <v>0</v>
      </c>
      <c r="AU25" s="269">
        <f t="shared" si="11"/>
        <v>0</v>
      </c>
      <c r="AV25" s="269">
        <f t="shared" si="11"/>
        <v>0</v>
      </c>
      <c r="AW25" s="441">
        <f t="shared" si="3"/>
        <v>0</v>
      </c>
      <c r="AX25" s="442">
        <f t="shared" si="4"/>
        <v>0</v>
      </c>
      <c r="AY25" s="443">
        <f t="shared" si="5"/>
        <v>0</v>
      </c>
    </row>
    <row r="26" spans="1:51" s="4" customFormat="1" ht="15" customHeight="1" x14ac:dyDescent="0.2">
      <c r="A26" s="150"/>
      <c r="B26" s="459" t="str">
        <f>+B25</f>
        <v>ZK101.K208.Analysis code</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ZK101.K209.Analysis code</v>
      </c>
      <c r="C29" s="168" t="s">
        <v>87</v>
      </c>
      <c r="D29" s="168"/>
      <c r="E29" s="206">
        <f t="shared" ref="E29:L29" si="12">SUM(E30:E31)</f>
        <v>10000</v>
      </c>
      <c r="F29" s="321">
        <f t="shared" si="12"/>
        <v>0</v>
      </c>
      <c r="G29" s="206">
        <f t="shared" si="12"/>
        <v>10000</v>
      </c>
      <c r="H29" s="321">
        <f t="shared" si="12"/>
        <v>10000</v>
      </c>
      <c r="I29" s="206">
        <f t="shared" si="12"/>
        <v>0</v>
      </c>
      <c r="J29" s="321">
        <f t="shared" si="12"/>
        <v>0</v>
      </c>
      <c r="K29" s="206">
        <f t="shared" si="12"/>
        <v>0</v>
      </c>
      <c r="L29" s="206">
        <f t="shared" si="12"/>
        <v>0</v>
      </c>
      <c r="M29" s="206"/>
      <c r="N29" s="265">
        <f>SUM(N30:N31)</f>
        <v>0</v>
      </c>
      <c r="O29" s="265">
        <f>SUM(O30:O31)</f>
        <v>0</v>
      </c>
      <c r="P29" s="265">
        <f>SUM(P30:P31)</f>
        <v>0</v>
      </c>
      <c r="Q29" s="269">
        <f>SUM(Q30:Q31)</f>
        <v>0</v>
      </c>
      <c r="R29" s="401">
        <f t="shared" ref="R29:X29" si="13">SUM(R30:R31)</f>
        <v>0</v>
      </c>
      <c r="S29" s="411">
        <f t="shared" si="13"/>
        <v>0</v>
      </c>
      <c r="T29" s="269">
        <f t="shared" si="13"/>
        <v>0</v>
      </c>
      <c r="U29" s="269">
        <f t="shared" si="13"/>
        <v>0</v>
      </c>
      <c r="V29" s="269">
        <f t="shared" si="13"/>
        <v>0</v>
      </c>
      <c r="W29" s="269">
        <f t="shared" si="13"/>
        <v>0</v>
      </c>
      <c r="X29" s="269">
        <f t="shared" si="13"/>
        <v>0</v>
      </c>
      <c r="Y29" s="269">
        <f t="shared" ref="Y29:AV29" si="14">SUM(Y30:Y31)</f>
        <v>0</v>
      </c>
      <c r="Z29" s="269">
        <f t="shared" si="14"/>
        <v>0</v>
      </c>
      <c r="AA29" s="269">
        <f t="shared" si="14"/>
        <v>0</v>
      </c>
      <c r="AB29" s="269">
        <f t="shared" si="14"/>
        <v>0</v>
      </c>
      <c r="AC29" s="269">
        <f t="shared" si="14"/>
        <v>10000</v>
      </c>
      <c r="AD29" s="401">
        <f t="shared" si="14"/>
        <v>0</v>
      </c>
      <c r="AE29" s="411">
        <f t="shared" si="14"/>
        <v>0</v>
      </c>
      <c r="AF29" s="269">
        <f t="shared" si="14"/>
        <v>0</v>
      </c>
      <c r="AG29" s="269">
        <f t="shared" si="14"/>
        <v>0</v>
      </c>
      <c r="AH29" s="269">
        <f t="shared" si="14"/>
        <v>0</v>
      </c>
      <c r="AI29" s="269">
        <f t="shared" si="14"/>
        <v>0</v>
      </c>
      <c r="AJ29" s="269">
        <f t="shared" si="14"/>
        <v>0</v>
      </c>
      <c r="AK29" s="269">
        <f t="shared" si="14"/>
        <v>0</v>
      </c>
      <c r="AL29" s="269">
        <f t="shared" si="14"/>
        <v>0</v>
      </c>
      <c r="AM29" s="269">
        <f t="shared" si="14"/>
        <v>0</v>
      </c>
      <c r="AN29" s="269">
        <f t="shared" si="14"/>
        <v>0</v>
      </c>
      <c r="AO29" s="269">
        <f t="shared" si="14"/>
        <v>0</v>
      </c>
      <c r="AP29" s="401">
        <f t="shared" si="14"/>
        <v>0</v>
      </c>
      <c r="AQ29" s="411">
        <f t="shared" si="14"/>
        <v>0</v>
      </c>
      <c r="AR29" s="269">
        <f t="shared" si="14"/>
        <v>0</v>
      </c>
      <c r="AS29" s="269">
        <f t="shared" si="14"/>
        <v>0</v>
      </c>
      <c r="AT29" s="269">
        <f t="shared" si="14"/>
        <v>0</v>
      </c>
      <c r="AU29" s="269">
        <f t="shared" si="14"/>
        <v>0</v>
      </c>
      <c r="AV29" s="269">
        <f t="shared" si="14"/>
        <v>0</v>
      </c>
      <c r="AW29" s="441">
        <f t="shared" si="3"/>
        <v>10000</v>
      </c>
      <c r="AX29" s="442">
        <f t="shared" si="4"/>
        <v>10000</v>
      </c>
      <c r="AY29" s="443">
        <f t="shared" si="5"/>
        <v>0</v>
      </c>
    </row>
    <row r="30" spans="1:51" s="4" customFormat="1" ht="15" customHeight="1" x14ac:dyDescent="0.2">
      <c r="A30" s="150"/>
      <c r="B30" s="459" t="str">
        <f>+B29</f>
        <v>ZK101.K209.Analysis code</v>
      </c>
      <c r="C30" s="273"/>
      <c r="D30" s="273"/>
      <c r="E30" s="249">
        <v>10000</v>
      </c>
      <c r="F30" s="370">
        <f t="shared" si="6"/>
        <v>0</v>
      </c>
      <c r="G30" s="249">
        <v>10000</v>
      </c>
      <c r="H30" s="370">
        <f>SUM(N30:AV30)</f>
        <v>10000</v>
      </c>
      <c r="I30" s="231"/>
      <c r="J30" s="370">
        <f t="shared" si="8"/>
        <v>0</v>
      </c>
      <c r="K30" s="249">
        <v>0</v>
      </c>
      <c r="L30" s="232"/>
      <c r="M30" s="249"/>
      <c r="N30" s="235"/>
      <c r="O30" s="230"/>
      <c r="P30" s="367"/>
      <c r="Q30" s="363"/>
      <c r="R30" s="402"/>
      <c r="S30" s="412"/>
      <c r="T30" s="363"/>
      <c r="U30" s="363"/>
      <c r="V30" s="363"/>
      <c r="W30" s="363"/>
      <c r="X30" s="363">
        <f>10000-10000</f>
        <v>0</v>
      </c>
      <c r="Y30" s="363"/>
      <c r="Z30" s="363"/>
      <c r="AA30" s="363"/>
      <c r="AB30" s="363"/>
      <c r="AC30" s="363">
        <v>10000</v>
      </c>
      <c r="AD30" s="402"/>
      <c r="AE30" s="412"/>
      <c r="AF30" s="363"/>
      <c r="AG30" s="363"/>
      <c r="AH30" s="363"/>
      <c r="AI30" s="363"/>
      <c r="AJ30" s="363"/>
      <c r="AK30" s="363"/>
      <c r="AL30" s="363"/>
      <c r="AM30" s="363"/>
      <c r="AN30" s="363"/>
      <c r="AO30" s="363"/>
      <c r="AP30" s="402"/>
      <c r="AQ30" s="412"/>
      <c r="AR30" s="363"/>
      <c r="AS30" s="363"/>
      <c r="AT30" s="363"/>
      <c r="AU30" s="363"/>
      <c r="AV30" s="363"/>
      <c r="AW30" s="248">
        <f t="shared" si="3"/>
        <v>10000</v>
      </c>
      <c r="AX30" s="244">
        <f t="shared" si="4"/>
        <v>10000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ZK101.K210.Analysis code</v>
      </c>
      <c r="C32" s="168" t="s">
        <v>89</v>
      </c>
      <c r="D32" s="168"/>
      <c r="E32" s="206">
        <f t="shared" ref="E32:L32" si="15">SUM(E33:E34)</f>
        <v>0</v>
      </c>
      <c r="F32" s="321">
        <f>SUM(F33:F34)</f>
        <v>0</v>
      </c>
      <c r="G32" s="206">
        <f>SUM(G33:G34)</f>
        <v>0</v>
      </c>
      <c r="H32" s="444">
        <f t="shared" si="15"/>
        <v>0</v>
      </c>
      <c r="I32" s="206">
        <f t="shared" si="15"/>
        <v>0</v>
      </c>
      <c r="J32" s="321">
        <f>SUM(J33:J34)</f>
        <v>0</v>
      </c>
      <c r="K32" s="206">
        <f t="shared" si="15"/>
        <v>0</v>
      </c>
      <c r="L32" s="206">
        <f t="shared" si="15"/>
        <v>0</v>
      </c>
      <c r="M32" s="206"/>
      <c r="N32" s="265">
        <f>SUM(N33:N34)</f>
        <v>0</v>
      </c>
      <c r="O32" s="265">
        <f>SUM(O33:O34)</f>
        <v>0</v>
      </c>
      <c r="P32" s="369">
        <f>SUM(P33:P34)</f>
        <v>0</v>
      </c>
      <c r="Q32" s="269">
        <f>SUM(Q33:Q34)</f>
        <v>0</v>
      </c>
      <c r="R32" s="401">
        <f t="shared" ref="R32:X32" si="16">SUM(R33:R34)</f>
        <v>0</v>
      </c>
      <c r="S32" s="411">
        <f t="shared" si="16"/>
        <v>0</v>
      </c>
      <c r="T32" s="269">
        <f t="shared" si="16"/>
        <v>0</v>
      </c>
      <c r="U32" s="269">
        <f t="shared" si="16"/>
        <v>0</v>
      </c>
      <c r="V32" s="269">
        <f t="shared" si="16"/>
        <v>0</v>
      </c>
      <c r="W32" s="269">
        <f t="shared" si="16"/>
        <v>0</v>
      </c>
      <c r="X32" s="269">
        <f t="shared" si="16"/>
        <v>0</v>
      </c>
      <c r="Y32" s="269">
        <f t="shared" ref="Y32:AV32" si="17">SUM(Y33:Y34)</f>
        <v>0</v>
      </c>
      <c r="Z32" s="269">
        <f t="shared" si="17"/>
        <v>0</v>
      </c>
      <c r="AA32" s="269">
        <f t="shared" si="17"/>
        <v>0</v>
      </c>
      <c r="AB32" s="269">
        <f t="shared" si="17"/>
        <v>0</v>
      </c>
      <c r="AC32" s="269">
        <f t="shared" si="17"/>
        <v>0</v>
      </c>
      <c r="AD32" s="401">
        <f t="shared" si="17"/>
        <v>0</v>
      </c>
      <c r="AE32" s="411">
        <f t="shared" si="17"/>
        <v>0</v>
      </c>
      <c r="AF32" s="269">
        <f t="shared" si="17"/>
        <v>0</v>
      </c>
      <c r="AG32" s="269">
        <f t="shared" si="17"/>
        <v>0</v>
      </c>
      <c r="AH32" s="269">
        <f t="shared" si="17"/>
        <v>0</v>
      </c>
      <c r="AI32" s="269">
        <f t="shared" si="17"/>
        <v>0</v>
      </c>
      <c r="AJ32" s="269">
        <f t="shared" si="17"/>
        <v>0</v>
      </c>
      <c r="AK32" s="269">
        <f t="shared" si="17"/>
        <v>0</v>
      </c>
      <c r="AL32" s="269">
        <f t="shared" si="17"/>
        <v>0</v>
      </c>
      <c r="AM32" s="269">
        <f t="shared" si="17"/>
        <v>0</v>
      </c>
      <c r="AN32" s="269">
        <f t="shared" si="17"/>
        <v>0</v>
      </c>
      <c r="AO32" s="269">
        <f t="shared" si="17"/>
        <v>0</v>
      </c>
      <c r="AP32" s="401">
        <f t="shared" si="17"/>
        <v>0</v>
      </c>
      <c r="AQ32" s="411">
        <f t="shared" si="17"/>
        <v>0</v>
      </c>
      <c r="AR32" s="269">
        <f t="shared" si="17"/>
        <v>0</v>
      </c>
      <c r="AS32" s="269">
        <f t="shared" si="17"/>
        <v>0</v>
      </c>
      <c r="AT32" s="269">
        <f t="shared" si="17"/>
        <v>0</v>
      </c>
      <c r="AU32" s="269">
        <f t="shared" si="17"/>
        <v>0</v>
      </c>
      <c r="AV32" s="269">
        <f t="shared" si="17"/>
        <v>0</v>
      </c>
      <c r="AW32" s="441">
        <f t="shared" si="3"/>
        <v>0</v>
      </c>
      <c r="AX32" s="442">
        <f t="shared" si="4"/>
        <v>0</v>
      </c>
      <c r="AY32" s="443">
        <f t="shared" si="5"/>
        <v>0</v>
      </c>
    </row>
    <row r="33" spans="1:51" s="4" customFormat="1" ht="15" customHeight="1" x14ac:dyDescent="0.2">
      <c r="A33" s="150"/>
      <c r="B33" s="459" t="str">
        <f>+B32</f>
        <v>ZK101.K210.Analysis code</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ZK101.K211.Analysis code</v>
      </c>
      <c r="C35" s="168" t="s">
        <v>91</v>
      </c>
      <c r="D35" s="168"/>
      <c r="E35" s="206">
        <f t="shared" ref="E35:L35" si="18">SUM(E36:E37)</f>
        <v>0</v>
      </c>
      <c r="F35" s="321">
        <f>SUM(F36:F37)</f>
        <v>0</v>
      </c>
      <c r="G35" s="206">
        <f>SUM(G36:G37)</f>
        <v>0</v>
      </c>
      <c r="H35" s="444">
        <f t="shared" si="18"/>
        <v>0</v>
      </c>
      <c r="I35" s="206">
        <f t="shared" si="18"/>
        <v>0</v>
      </c>
      <c r="J35" s="321">
        <f>SUM(J36:J37)</f>
        <v>0</v>
      </c>
      <c r="K35" s="206">
        <f t="shared" si="18"/>
        <v>0</v>
      </c>
      <c r="L35" s="206">
        <f t="shared" si="18"/>
        <v>0</v>
      </c>
      <c r="M35" s="206"/>
      <c r="N35" s="265">
        <f>SUM(N36:N37)</f>
        <v>0</v>
      </c>
      <c r="O35" s="265">
        <f>SUM(O36:O37)</f>
        <v>0</v>
      </c>
      <c r="P35" s="369">
        <f>SUM(P36:P37)</f>
        <v>0</v>
      </c>
      <c r="Q35" s="269">
        <f>SUM(Q36:Q37)</f>
        <v>0</v>
      </c>
      <c r="R35" s="401">
        <f t="shared" ref="R35:X35" si="19">SUM(R36:R37)</f>
        <v>0</v>
      </c>
      <c r="S35" s="411">
        <f t="shared" si="19"/>
        <v>0</v>
      </c>
      <c r="T35" s="269">
        <f t="shared" si="19"/>
        <v>0</v>
      </c>
      <c r="U35" s="269">
        <f t="shared" si="19"/>
        <v>0</v>
      </c>
      <c r="V35" s="269">
        <f t="shared" si="19"/>
        <v>0</v>
      </c>
      <c r="W35" s="269">
        <f t="shared" si="19"/>
        <v>0</v>
      </c>
      <c r="X35" s="269">
        <f t="shared" si="19"/>
        <v>0</v>
      </c>
      <c r="Y35" s="269">
        <f t="shared" ref="Y35:AV35" si="20">SUM(Y36:Y37)</f>
        <v>0</v>
      </c>
      <c r="Z35" s="269">
        <f t="shared" si="20"/>
        <v>0</v>
      </c>
      <c r="AA35" s="269">
        <f t="shared" si="20"/>
        <v>0</v>
      </c>
      <c r="AB35" s="269">
        <f t="shared" si="20"/>
        <v>0</v>
      </c>
      <c r="AC35" s="269">
        <f t="shared" si="20"/>
        <v>0</v>
      </c>
      <c r="AD35" s="401">
        <f t="shared" si="20"/>
        <v>0</v>
      </c>
      <c r="AE35" s="411">
        <f t="shared" si="20"/>
        <v>0</v>
      </c>
      <c r="AF35" s="269">
        <f t="shared" si="20"/>
        <v>0</v>
      </c>
      <c r="AG35" s="269">
        <f t="shared" si="20"/>
        <v>0</v>
      </c>
      <c r="AH35" s="269">
        <f t="shared" si="20"/>
        <v>0</v>
      </c>
      <c r="AI35" s="269">
        <f t="shared" si="20"/>
        <v>0</v>
      </c>
      <c r="AJ35" s="269">
        <f t="shared" si="20"/>
        <v>0</v>
      </c>
      <c r="AK35" s="269">
        <f t="shared" si="20"/>
        <v>0</v>
      </c>
      <c r="AL35" s="269">
        <f t="shared" si="20"/>
        <v>0</v>
      </c>
      <c r="AM35" s="269">
        <f t="shared" si="20"/>
        <v>0</v>
      </c>
      <c r="AN35" s="269">
        <f t="shared" si="20"/>
        <v>0</v>
      </c>
      <c r="AO35" s="269">
        <f t="shared" si="20"/>
        <v>0</v>
      </c>
      <c r="AP35" s="401">
        <f t="shared" si="20"/>
        <v>0</v>
      </c>
      <c r="AQ35" s="411">
        <f t="shared" si="20"/>
        <v>0</v>
      </c>
      <c r="AR35" s="269">
        <f t="shared" si="20"/>
        <v>0</v>
      </c>
      <c r="AS35" s="269">
        <f t="shared" si="20"/>
        <v>0</v>
      </c>
      <c r="AT35" s="269">
        <f t="shared" si="20"/>
        <v>0</v>
      </c>
      <c r="AU35" s="269">
        <f t="shared" si="20"/>
        <v>0</v>
      </c>
      <c r="AV35" s="269">
        <f t="shared" si="20"/>
        <v>0</v>
      </c>
      <c r="AW35" s="441">
        <f t="shared" si="3"/>
        <v>0</v>
      </c>
      <c r="AX35" s="442">
        <f t="shared" si="4"/>
        <v>0</v>
      </c>
      <c r="AY35" s="443">
        <f t="shared" si="5"/>
        <v>0</v>
      </c>
    </row>
    <row r="36" spans="1:51" s="4" customFormat="1" ht="15" customHeight="1" x14ac:dyDescent="0.2">
      <c r="A36" s="150"/>
      <c r="B36" s="459" t="str">
        <f>+B35</f>
        <v>ZK101.K211.Analysis code</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ZK101.K212.Analysis code</v>
      </c>
      <c r="C38" s="168" t="s">
        <v>93</v>
      </c>
      <c r="D38" s="168"/>
      <c r="E38" s="206">
        <f t="shared" ref="E38:L38" si="21">SUM(E39:E40)</f>
        <v>0</v>
      </c>
      <c r="F38" s="321">
        <f>SUM(F39:F40)</f>
        <v>0</v>
      </c>
      <c r="G38" s="206">
        <f>SUM(G39:G40)</f>
        <v>0</v>
      </c>
      <c r="H38" s="444">
        <f t="shared" si="21"/>
        <v>0</v>
      </c>
      <c r="I38" s="206">
        <f t="shared" si="21"/>
        <v>0</v>
      </c>
      <c r="J38" s="321">
        <f>SUM(J39:J40)</f>
        <v>0</v>
      </c>
      <c r="K38" s="206">
        <f t="shared" si="21"/>
        <v>0</v>
      </c>
      <c r="L38" s="206">
        <f t="shared" si="21"/>
        <v>0</v>
      </c>
      <c r="M38" s="206"/>
      <c r="N38" s="265">
        <f>SUM(N39:N40)</f>
        <v>0</v>
      </c>
      <c r="O38" s="265">
        <f>SUM(O39:O40)</f>
        <v>0</v>
      </c>
      <c r="P38" s="369">
        <f>SUM(P39:P40)</f>
        <v>0</v>
      </c>
      <c r="Q38" s="269">
        <f>SUM(Q39:Q40)</f>
        <v>0</v>
      </c>
      <c r="R38" s="401">
        <f t="shared" ref="R38:X38" si="22">SUM(R39:R40)</f>
        <v>0</v>
      </c>
      <c r="S38" s="411">
        <f t="shared" si="22"/>
        <v>0</v>
      </c>
      <c r="T38" s="269">
        <f t="shared" si="22"/>
        <v>0</v>
      </c>
      <c r="U38" s="269">
        <f t="shared" si="22"/>
        <v>0</v>
      </c>
      <c r="V38" s="269">
        <f t="shared" si="22"/>
        <v>0</v>
      </c>
      <c r="W38" s="269">
        <f t="shared" si="22"/>
        <v>0</v>
      </c>
      <c r="X38" s="269">
        <f t="shared" si="22"/>
        <v>0</v>
      </c>
      <c r="Y38" s="269">
        <f t="shared" ref="Y38:AV38" si="23">SUM(Y39:Y40)</f>
        <v>0</v>
      </c>
      <c r="Z38" s="269">
        <f t="shared" si="23"/>
        <v>0</v>
      </c>
      <c r="AA38" s="269">
        <f t="shared" si="23"/>
        <v>0</v>
      </c>
      <c r="AB38" s="269">
        <f t="shared" si="23"/>
        <v>0</v>
      </c>
      <c r="AC38" s="269">
        <f t="shared" si="23"/>
        <v>0</v>
      </c>
      <c r="AD38" s="401">
        <f t="shared" si="23"/>
        <v>0</v>
      </c>
      <c r="AE38" s="411">
        <f t="shared" si="23"/>
        <v>0</v>
      </c>
      <c r="AF38" s="269">
        <f t="shared" si="23"/>
        <v>0</v>
      </c>
      <c r="AG38" s="269">
        <f t="shared" si="23"/>
        <v>0</v>
      </c>
      <c r="AH38" s="269">
        <f t="shared" si="23"/>
        <v>0</v>
      </c>
      <c r="AI38" s="269">
        <f t="shared" si="23"/>
        <v>0</v>
      </c>
      <c r="AJ38" s="269">
        <f t="shared" si="23"/>
        <v>0</v>
      </c>
      <c r="AK38" s="269">
        <f t="shared" si="23"/>
        <v>0</v>
      </c>
      <c r="AL38" s="269">
        <f t="shared" si="23"/>
        <v>0</v>
      </c>
      <c r="AM38" s="269">
        <f t="shared" si="23"/>
        <v>0</v>
      </c>
      <c r="AN38" s="269">
        <f t="shared" si="23"/>
        <v>0</v>
      </c>
      <c r="AO38" s="269">
        <f t="shared" si="23"/>
        <v>0</v>
      </c>
      <c r="AP38" s="401">
        <f t="shared" si="23"/>
        <v>0</v>
      </c>
      <c r="AQ38" s="411">
        <f t="shared" si="23"/>
        <v>0</v>
      </c>
      <c r="AR38" s="269">
        <f t="shared" si="23"/>
        <v>0</v>
      </c>
      <c r="AS38" s="269">
        <f t="shared" si="23"/>
        <v>0</v>
      </c>
      <c r="AT38" s="269">
        <f t="shared" si="23"/>
        <v>0</v>
      </c>
      <c r="AU38" s="269">
        <f t="shared" si="23"/>
        <v>0</v>
      </c>
      <c r="AV38" s="269">
        <f t="shared" si="23"/>
        <v>0</v>
      </c>
      <c r="AW38" s="441">
        <f t="shared" si="3"/>
        <v>0</v>
      </c>
      <c r="AX38" s="442">
        <f t="shared" si="4"/>
        <v>0</v>
      </c>
      <c r="AY38" s="443">
        <f t="shared" si="5"/>
        <v>0</v>
      </c>
    </row>
    <row r="39" spans="1:51" s="4" customFormat="1" ht="15" customHeight="1" x14ac:dyDescent="0.2">
      <c r="A39" s="151"/>
      <c r="B39" s="463" t="str">
        <f>+B38</f>
        <v>ZK101.K212.Analysis code</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ZK101.K213.Analysis code</v>
      </c>
      <c r="C41" s="168" t="s">
        <v>95</v>
      </c>
      <c r="D41" s="168"/>
      <c r="E41" s="206">
        <f t="shared" ref="E41:L41" si="24">SUM(E42:E43)</f>
        <v>0</v>
      </c>
      <c r="F41" s="321">
        <f t="shared" si="24"/>
        <v>0</v>
      </c>
      <c r="G41" s="206">
        <f t="shared" si="24"/>
        <v>0</v>
      </c>
      <c r="H41" s="444">
        <f t="shared" si="24"/>
        <v>0</v>
      </c>
      <c r="I41" s="206">
        <f t="shared" si="24"/>
        <v>0</v>
      </c>
      <c r="J41" s="321">
        <f t="shared" si="24"/>
        <v>0</v>
      </c>
      <c r="K41" s="206">
        <f t="shared" si="24"/>
        <v>0</v>
      </c>
      <c r="L41" s="206">
        <f t="shared" si="24"/>
        <v>0</v>
      </c>
      <c r="M41" s="206"/>
      <c r="N41" s="265">
        <f>SUM(N42:N43)</f>
        <v>0</v>
      </c>
      <c r="O41" s="265">
        <f>SUM(O42:O43)</f>
        <v>0</v>
      </c>
      <c r="P41" s="369">
        <f>SUM(P42:P43)</f>
        <v>0</v>
      </c>
      <c r="Q41" s="269">
        <f>SUM(Q42:Q43)</f>
        <v>0</v>
      </c>
      <c r="R41" s="401">
        <f t="shared" ref="R41:X41" si="25">SUM(R42:R43)</f>
        <v>0</v>
      </c>
      <c r="S41" s="411">
        <f t="shared" si="25"/>
        <v>0</v>
      </c>
      <c r="T41" s="269">
        <f t="shared" si="25"/>
        <v>0</v>
      </c>
      <c r="U41" s="269">
        <f t="shared" si="25"/>
        <v>0</v>
      </c>
      <c r="V41" s="269">
        <f t="shared" si="25"/>
        <v>0</v>
      </c>
      <c r="W41" s="269">
        <f t="shared" si="25"/>
        <v>0</v>
      </c>
      <c r="X41" s="269">
        <f t="shared" si="25"/>
        <v>0</v>
      </c>
      <c r="Y41" s="269">
        <f t="shared" ref="Y41:AV41" si="26">SUM(Y42:Y43)</f>
        <v>0</v>
      </c>
      <c r="Z41" s="269">
        <f t="shared" si="26"/>
        <v>0</v>
      </c>
      <c r="AA41" s="269">
        <f t="shared" si="26"/>
        <v>0</v>
      </c>
      <c r="AB41" s="269">
        <f t="shared" si="26"/>
        <v>0</v>
      </c>
      <c r="AC41" s="269">
        <f t="shared" si="26"/>
        <v>0</v>
      </c>
      <c r="AD41" s="401">
        <f t="shared" si="26"/>
        <v>0</v>
      </c>
      <c r="AE41" s="411">
        <f t="shared" si="26"/>
        <v>0</v>
      </c>
      <c r="AF41" s="269">
        <f t="shared" si="26"/>
        <v>0</v>
      </c>
      <c r="AG41" s="269">
        <f t="shared" si="26"/>
        <v>0</v>
      </c>
      <c r="AH41" s="269">
        <f t="shared" si="26"/>
        <v>0</v>
      </c>
      <c r="AI41" s="269">
        <f t="shared" si="26"/>
        <v>0</v>
      </c>
      <c r="AJ41" s="269">
        <f t="shared" si="26"/>
        <v>0</v>
      </c>
      <c r="AK41" s="269">
        <f t="shared" si="26"/>
        <v>0</v>
      </c>
      <c r="AL41" s="269">
        <f t="shared" si="26"/>
        <v>0</v>
      </c>
      <c r="AM41" s="269">
        <f t="shared" si="26"/>
        <v>0</v>
      </c>
      <c r="AN41" s="269">
        <f t="shared" si="26"/>
        <v>0</v>
      </c>
      <c r="AO41" s="269">
        <f t="shared" si="26"/>
        <v>0</v>
      </c>
      <c r="AP41" s="401">
        <f t="shared" si="26"/>
        <v>0</v>
      </c>
      <c r="AQ41" s="411">
        <f t="shared" si="26"/>
        <v>0</v>
      </c>
      <c r="AR41" s="269">
        <f t="shared" si="26"/>
        <v>0</v>
      </c>
      <c r="AS41" s="269">
        <f t="shared" si="26"/>
        <v>0</v>
      </c>
      <c r="AT41" s="269">
        <f t="shared" si="26"/>
        <v>0</v>
      </c>
      <c r="AU41" s="269">
        <f t="shared" si="26"/>
        <v>0</v>
      </c>
      <c r="AV41" s="269">
        <f t="shared" si="26"/>
        <v>0</v>
      </c>
      <c r="AW41" s="441">
        <f t="shared" ref="AW41:AW66" si="27">SUM(P41:AV41)</f>
        <v>0</v>
      </c>
      <c r="AX41" s="442">
        <f t="shared" ref="AX41:AX66" si="28">+AW41+N41</f>
        <v>0</v>
      </c>
      <c r="AY41" s="443">
        <f t="shared" ref="AY41:AY66" si="29">+G41-AX41</f>
        <v>0</v>
      </c>
    </row>
    <row r="42" spans="1:51" s="4" customFormat="1" ht="15" customHeight="1" x14ac:dyDescent="0.2">
      <c r="A42" s="151"/>
      <c r="B42" s="463" t="str">
        <f>+B41</f>
        <v>ZK101.K213.Analysis code</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27"/>
        <v>0</v>
      </c>
      <c r="AX42" s="244">
        <f t="shared" si="28"/>
        <v>0</v>
      </c>
      <c r="AY42" s="553">
        <f t="shared" si="29"/>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27"/>
        <v>0</v>
      </c>
      <c r="AX43" s="244">
        <f t="shared" si="28"/>
        <v>0</v>
      </c>
      <c r="AY43" s="553">
        <f t="shared" si="29"/>
        <v>0</v>
      </c>
    </row>
    <row r="44" spans="1:51" s="4" customFormat="1" ht="15" customHeight="1" x14ac:dyDescent="0.2">
      <c r="A44" s="196" t="s">
        <v>96</v>
      </c>
      <c r="B44" s="458" t="str">
        <f>+LEFT($E$5,5)&amp;"."&amp;A44&amp;"."&amp;$E$3</f>
        <v>ZK101.K214.Analysis code</v>
      </c>
      <c r="C44" s="168" t="s">
        <v>97</v>
      </c>
      <c r="D44" s="168"/>
      <c r="E44" s="206">
        <f t="shared" ref="E44:L44" si="30">SUM(E45:E46)</f>
        <v>0</v>
      </c>
      <c r="F44" s="321">
        <f t="shared" si="30"/>
        <v>0</v>
      </c>
      <c r="G44" s="206">
        <f t="shared" si="30"/>
        <v>0</v>
      </c>
      <c r="H44" s="444">
        <f t="shared" si="30"/>
        <v>0</v>
      </c>
      <c r="I44" s="206">
        <f t="shared" si="30"/>
        <v>0</v>
      </c>
      <c r="J44" s="321">
        <f t="shared" si="30"/>
        <v>0</v>
      </c>
      <c r="K44" s="206">
        <f t="shared" si="30"/>
        <v>0</v>
      </c>
      <c r="L44" s="206">
        <f t="shared" si="30"/>
        <v>0</v>
      </c>
      <c r="M44" s="206"/>
      <c r="N44" s="265">
        <f>SUM(N45:N46)</f>
        <v>0</v>
      </c>
      <c r="O44" s="265">
        <f>SUM(O45:O46)</f>
        <v>0</v>
      </c>
      <c r="P44" s="369">
        <f>SUM(P45:P46)</f>
        <v>0</v>
      </c>
      <c r="Q44" s="269">
        <f>SUM(Q45:Q46)</f>
        <v>0</v>
      </c>
      <c r="R44" s="401">
        <f t="shared" ref="R44:X44" si="31">SUM(R45:R46)</f>
        <v>0</v>
      </c>
      <c r="S44" s="411">
        <f t="shared" si="31"/>
        <v>0</v>
      </c>
      <c r="T44" s="269">
        <f t="shared" si="31"/>
        <v>0</v>
      </c>
      <c r="U44" s="269">
        <f t="shared" si="31"/>
        <v>0</v>
      </c>
      <c r="V44" s="269">
        <f t="shared" si="31"/>
        <v>0</v>
      </c>
      <c r="W44" s="269">
        <f t="shared" si="31"/>
        <v>0</v>
      </c>
      <c r="X44" s="269">
        <f t="shared" si="31"/>
        <v>0</v>
      </c>
      <c r="Y44" s="269">
        <f t="shared" ref="Y44:AV44" si="32">SUM(Y45:Y46)</f>
        <v>0</v>
      </c>
      <c r="Z44" s="269">
        <f t="shared" si="32"/>
        <v>0</v>
      </c>
      <c r="AA44" s="269">
        <f t="shared" si="32"/>
        <v>0</v>
      </c>
      <c r="AB44" s="269">
        <f t="shared" si="32"/>
        <v>0</v>
      </c>
      <c r="AC44" s="269">
        <f t="shared" si="32"/>
        <v>0</v>
      </c>
      <c r="AD44" s="401">
        <f t="shared" si="32"/>
        <v>0</v>
      </c>
      <c r="AE44" s="411">
        <f t="shared" si="32"/>
        <v>0</v>
      </c>
      <c r="AF44" s="269">
        <f t="shared" si="32"/>
        <v>0</v>
      </c>
      <c r="AG44" s="269">
        <f t="shared" si="32"/>
        <v>0</v>
      </c>
      <c r="AH44" s="269">
        <f t="shared" si="32"/>
        <v>0</v>
      </c>
      <c r="AI44" s="269">
        <f t="shared" si="32"/>
        <v>0</v>
      </c>
      <c r="AJ44" s="269">
        <f t="shared" si="32"/>
        <v>0</v>
      </c>
      <c r="AK44" s="269">
        <f t="shared" si="32"/>
        <v>0</v>
      </c>
      <c r="AL44" s="269">
        <f t="shared" si="32"/>
        <v>0</v>
      </c>
      <c r="AM44" s="269">
        <f t="shared" si="32"/>
        <v>0</v>
      </c>
      <c r="AN44" s="269">
        <f t="shared" si="32"/>
        <v>0</v>
      </c>
      <c r="AO44" s="269">
        <f t="shared" si="32"/>
        <v>0</v>
      </c>
      <c r="AP44" s="401">
        <f t="shared" si="32"/>
        <v>0</v>
      </c>
      <c r="AQ44" s="411">
        <f t="shared" si="32"/>
        <v>0</v>
      </c>
      <c r="AR44" s="269">
        <f t="shared" si="32"/>
        <v>0</v>
      </c>
      <c r="AS44" s="269">
        <f t="shared" si="32"/>
        <v>0</v>
      </c>
      <c r="AT44" s="269">
        <f t="shared" si="32"/>
        <v>0</v>
      </c>
      <c r="AU44" s="269">
        <f t="shared" si="32"/>
        <v>0</v>
      </c>
      <c r="AV44" s="269">
        <f t="shared" si="32"/>
        <v>0</v>
      </c>
      <c r="AW44" s="441">
        <f t="shared" si="27"/>
        <v>0</v>
      </c>
      <c r="AX44" s="442">
        <f t="shared" si="28"/>
        <v>0</v>
      </c>
      <c r="AY44" s="443">
        <f t="shared" si="29"/>
        <v>0</v>
      </c>
    </row>
    <row r="45" spans="1:51" s="4" customFormat="1" ht="15" customHeight="1" x14ac:dyDescent="0.2">
      <c r="A45" s="151"/>
      <c r="B45" s="463" t="str">
        <f>+B44</f>
        <v>ZK101.K214.Analysis code</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27"/>
        <v>0</v>
      </c>
      <c r="AX45" s="244">
        <f t="shared" si="28"/>
        <v>0</v>
      </c>
      <c r="AY45" s="553">
        <f t="shared" si="29"/>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27"/>
        <v>0</v>
      </c>
      <c r="AX46" s="244">
        <f t="shared" si="28"/>
        <v>0</v>
      </c>
      <c r="AY46" s="553">
        <f t="shared" si="29"/>
        <v>0</v>
      </c>
    </row>
    <row r="47" spans="1:51" s="4" customFormat="1" ht="15" customHeight="1" x14ac:dyDescent="0.2">
      <c r="A47" s="196" t="s">
        <v>98</v>
      </c>
      <c r="B47" s="458" t="str">
        <f>+LEFT($E$5,5)&amp;"."&amp;A47&amp;"."&amp;$E$3</f>
        <v>ZK101.K215.Analysis code</v>
      </c>
      <c r="C47" s="168" t="s">
        <v>99</v>
      </c>
      <c r="D47" s="168"/>
      <c r="E47" s="206">
        <f t="shared" ref="E47:L47" si="33">SUM(E48:E49)</f>
        <v>0</v>
      </c>
      <c r="F47" s="321">
        <f t="shared" si="33"/>
        <v>0</v>
      </c>
      <c r="G47" s="206">
        <f t="shared" si="33"/>
        <v>0</v>
      </c>
      <c r="H47" s="444">
        <f t="shared" si="33"/>
        <v>0</v>
      </c>
      <c r="I47" s="206">
        <f t="shared" si="33"/>
        <v>0</v>
      </c>
      <c r="J47" s="321">
        <f t="shared" si="33"/>
        <v>0</v>
      </c>
      <c r="K47" s="206">
        <f t="shared" si="33"/>
        <v>0</v>
      </c>
      <c r="L47" s="206">
        <f t="shared" si="33"/>
        <v>0</v>
      </c>
      <c r="M47" s="206"/>
      <c r="N47" s="265">
        <f>SUM(N48:N49)</f>
        <v>0</v>
      </c>
      <c r="O47" s="265">
        <f>SUM(O48:O49)</f>
        <v>0</v>
      </c>
      <c r="P47" s="369">
        <f>SUM(P48:P49)</f>
        <v>0</v>
      </c>
      <c r="Q47" s="269">
        <f>SUM(Q48:Q49)</f>
        <v>0</v>
      </c>
      <c r="R47" s="401">
        <f t="shared" ref="R47:X47" si="34">SUM(R48:R49)</f>
        <v>0</v>
      </c>
      <c r="S47" s="411">
        <f t="shared" si="34"/>
        <v>0</v>
      </c>
      <c r="T47" s="269">
        <f t="shared" si="34"/>
        <v>0</v>
      </c>
      <c r="U47" s="269">
        <f t="shared" si="34"/>
        <v>0</v>
      </c>
      <c r="V47" s="269">
        <f t="shared" si="34"/>
        <v>0</v>
      </c>
      <c r="W47" s="269">
        <f t="shared" si="34"/>
        <v>0</v>
      </c>
      <c r="X47" s="269">
        <f t="shared" si="34"/>
        <v>0</v>
      </c>
      <c r="Y47" s="269">
        <f t="shared" ref="Y47:AV47" si="35">SUM(Y48:Y49)</f>
        <v>0</v>
      </c>
      <c r="Z47" s="269">
        <f t="shared" si="35"/>
        <v>0</v>
      </c>
      <c r="AA47" s="269">
        <f t="shared" si="35"/>
        <v>0</v>
      </c>
      <c r="AB47" s="269">
        <f t="shared" si="35"/>
        <v>0</v>
      </c>
      <c r="AC47" s="269">
        <f t="shared" si="35"/>
        <v>0</v>
      </c>
      <c r="AD47" s="401">
        <f t="shared" si="35"/>
        <v>0</v>
      </c>
      <c r="AE47" s="411">
        <f t="shared" si="35"/>
        <v>0</v>
      </c>
      <c r="AF47" s="269">
        <f t="shared" si="35"/>
        <v>0</v>
      </c>
      <c r="AG47" s="269">
        <f t="shared" si="35"/>
        <v>0</v>
      </c>
      <c r="AH47" s="269">
        <f t="shared" si="35"/>
        <v>0</v>
      </c>
      <c r="AI47" s="269">
        <f t="shared" si="35"/>
        <v>0</v>
      </c>
      <c r="AJ47" s="269">
        <f t="shared" si="35"/>
        <v>0</v>
      </c>
      <c r="AK47" s="269">
        <f t="shared" si="35"/>
        <v>0</v>
      </c>
      <c r="AL47" s="269">
        <f t="shared" si="35"/>
        <v>0</v>
      </c>
      <c r="AM47" s="269">
        <f t="shared" si="35"/>
        <v>0</v>
      </c>
      <c r="AN47" s="269">
        <f t="shared" si="35"/>
        <v>0</v>
      </c>
      <c r="AO47" s="269">
        <f t="shared" si="35"/>
        <v>0</v>
      </c>
      <c r="AP47" s="401">
        <f t="shared" si="35"/>
        <v>0</v>
      </c>
      <c r="AQ47" s="411">
        <f t="shared" si="35"/>
        <v>0</v>
      </c>
      <c r="AR47" s="269">
        <f t="shared" si="35"/>
        <v>0</v>
      </c>
      <c r="AS47" s="269">
        <f t="shared" si="35"/>
        <v>0</v>
      </c>
      <c r="AT47" s="269">
        <f t="shared" si="35"/>
        <v>0</v>
      </c>
      <c r="AU47" s="269">
        <f t="shared" si="35"/>
        <v>0</v>
      </c>
      <c r="AV47" s="269">
        <f t="shared" si="35"/>
        <v>0</v>
      </c>
      <c r="AW47" s="441">
        <f t="shared" si="27"/>
        <v>0</v>
      </c>
      <c r="AX47" s="442">
        <f t="shared" si="28"/>
        <v>0</v>
      </c>
      <c r="AY47" s="443">
        <f t="shared" si="29"/>
        <v>0</v>
      </c>
    </row>
    <row r="48" spans="1:51" s="4" customFormat="1" ht="15" customHeight="1" x14ac:dyDescent="0.2">
      <c r="A48" s="151"/>
      <c r="B48" s="463" t="str">
        <f>+B47</f>
        <v>ZK101.K215.Analysis code</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27"/>
        <v>0</v>
      </c>
      <c r="AX48" s="244">
        <f t="shared" si="28"/>
        <v>0</v>
      </c>
      <c r="AY48" s="553">
        <f t="shared" si="29"/>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27"/>
        <v>0</v>
      </c>
      <c r="AX49" s="244">
        <f t="shared" si="28"/>
        <v>0</v>
      </c>
      <c r="AY49" s="553">
        <f t="shared" si="29"/>
        <v>0</v>
      </c>
    </row>
    <row r="50" spans="1:51" s="4" customFormat="1" ht="15" customHeight="1" x14ac:dyDescent="0.2">
      <c r="A50" s="195" t="s">
        <v>100</v>
      </c>
      <c r="B50" s="458" t="str">
        <f>+LEFT($E$5,5)&amp;"."&amp;A50&amp;"."&amp;$E$3</f>
        <v>ZK101.K216.Analysis code</v>
      </c>
      <c r="C50" s="168" t="s">
        <v>101</v>
      </c>
      <c r="D50" s="168"/>
      <c r="E50" s="206">
        <f t="shared" ref="E50:L50" si="36">SUM(E51:E52)</f>
        <v>0</v>
      </c>
      <c r="F50" s="321">
        <f t="shared" si="36"/>
        <v>0</v>
      </c>
      <c r="G50" s="206">
        <f t="shared" si="36"/>
        <v>0</v>
      </c>
      <c r="H50" s="444">
        <f t="shared" si="36"/>
        <v>0</v>
      </c>
      <c r="I50" s="206">
        <f t="shared" si="36"/>
        <v>0</v>
      </c>
      <c r="J50" s="321">
        <f t="shared" si="36"/>
        <v>0</v>
      </c>
      <c r="K50" s="206">
        <f t="shared" si="36"/>
        <v>0</v>
      </c>
      <c r="L50" s="206">
        <f t="shared" si="36"/>
        <v>0</v>
      </c>
      <c r="M50" s="206"/>
      <c r="N50" s="265">
        <f>SUM(N51:N52)</f>
        <v>0</v>
      </c>
      <c r="O50" s="265">
        <f>SUM(O51:O52)</f>
        <v>0</v>
      </c>
      <c r="P50" s="369">
        <f>SUM(P51:P52)</f>
        <v>0</v>
      </c>
      <c r="Q50" s="269">
        <f>SUM(Q51:Q52)</f>
        <v>0</v>
      </c>
      <c r="R50" s="401">
        <f t="shared" ref="R50:X50" si="37">SUM(R51:R52)</f>
        <v>0</v>
      </c>
      <c r="S50" s="411">
        <f t="shared" si="37"/>
        <v>0</v>
      </c>
      <c r="T50" s="269">
        <f t="shared" si="37"/>
        <v>0</v>
      </c>
      <c r="U50" s="269">
        <f t="shared" si="37"/>
        <v>0</v>
      </c>
      <c r="V50" s="269">
        <f t="shared" si="37"/>
        <v>0</v>
      </c>
      <c r="W50" s="269">
        <f t="shared" si="37"/>
        <v>0</v>
      </c>
      <c r="X50" s="269">
        <f t="shared" si="37"/>
        <v>0</v>
      </c>
      <c r="Y50" s="269">
        <f t="shared" ref="Y50:AV50" si="38">SUM(Y51:Y52)</f>
        <v>0</v>
      </c>
      <c r="Z50" s="269">
        <f t="shared" si="38"/>
        <v>0</v>
      </c>
      <c r="AA50" s="269">
        <f t="shared" si="38"/>
        <v>0</v>
      </c>
      <c r="AB50" s="269">
        <f t="shared" si="38"/>
        <v>0</v>
      </c>
      <c r="AC50" s="269">
        <f t="shared" si="38"/>
        <v>0</v>
      </c>
      <c r="AD50" s="401">
        <f t="shared" si="38"/>
        <v>0</v>
      </c>
      <c r="AE50" s="411">
        <f t="shared" si="38"/>
        <v>0</v>
      </c>
      <c r="AF50" s="269">
        <f t="shared" si="38"/>
        <v>0</v>
      </c>
      <c r="AG50" s="269">
        <f t="shared" si="38"/>
        <v>0</v>
      </c>
      <c r="AH50" s="269">
        <f t="shared" si="38"/>
        <v>0</v>
      </c>
      <c r="AI50" s="269">
        <f t="shared" si="38"/>
        <v>0</v>
      </c>
      <c r="AJ50" s="269">
        <f t="shared" si="38"/>
        <v>0</v>
      </c>
      <c r="AK50" s="269">
        <f t="shared" si="38"/>
        <v>0</v>
      </c>
      <c r="AL50" s="269">
        <f t="shared" si="38"/>
        <v>0</v>
      </c>
      <c r="AM50" s="269">
        <f t="shared" si="38"/>
        <v>0</v>
      </c>
      <c r="AN50" s="269">
        <f t="shared" si="38"/>
        <v>0</v>
      </c>
      <c r="AO50" s="269">
        <f t="shared" si="38"/>
        <v>0</v>
      </c>
      <c r="AP50" s="401">
        <f t="shared" si="38"/>
        <v>0</v>
      </c>
      <c r="AQ50" s="411">
        <f t="shared" si="38"/>
        <v>0</v>
      </c>
      <c r="AR50" s="269">
        <f t="shared" si="38"/>
        <v>0</v>
      </c>
      <c r="AS50" s="269">
        <f t="shared" si="38"/>
        <v>0</v>
      </c>
      <c r="AT50" s="269">
        <f t="shared" si="38"/>
        <v>0</v>
      </c>
      <c r="AU50" s="269">
        <f t="shared" si="38"/>
        <v>0</v>
      </c>
      <c r="AV50" s="269">
        <f t="shared" si="38"/>
        <v>0</v>
      </c>
      <c r="AW50" s="441">
        <f t="shared" si="27"/>
        <v>0</v>
      </c>
      <c r="AX50" s="442">
        <f t="shared" si="28"/>
        <v>0</v>
      </c>
      <c r="AY50" s="443">
        <f t="shared" si="29"/>
        <v>0</v>
      </c>
    </row>
    <row r="51" spans="1:51" s="4" customFormat="1" ht="15" customHeight="1" x14ac:dyDescent="0.2">
      <c r="A51" s="150"/>
      <c r="B51" s="459" t="str">
        <f>+B50</f>
        <v>ZK101.K216.Analysis code</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27"/>
        <v>0</v>
      </c>
      <c r="AX51" s="244">
        <f t="shared" si="28"/>
        <v>0</v>
      </c>
      <c r="AY51" s="553">
        <f t="shared" si="29"/>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27"/>
        <v>0</v>
      </c>
      <c r="AX52" s="244">
        <f t="shared" si="28"/>
        <v>0</v>
      </c>
      <c r="AY52" s="553">
        <f t="shared" si="29"/>
        <v>0</v>
      </c>
    </row>
    <row r="53" spans="1:51" s="4" customFormat="1" ht="15" customHeight="1" x14ac:dyDescent="0.2">
      <c r="A53" s="195" t="s">
        <v>102</v>
      </c>
      <c r="B53" s="458" t="str">
        <f>+LEFT($E$5,5)&amp;"."&amp;A53&amp;"."&amp;$E$3</f>
        <v>ZK101.K217.Analysis code</v>
      </c>
      <c r="C53" s="168" t="s">
        <v>103</v>
      </c>
      <c r="D53" s="168"/>
      <c r="E53" s="206">
        <f t="shared" ref="E53:L53" si="39">SUM(E54:E55)</f>
        <v>0</v>
      </c>
      <c r="F53" s="321">
        <f t="shared" si="39"/>
        <v>0</v>
      </c>
      <c r="G53" s="206">
        <f t="shared" si="39"/>
        <v>0</v>
      </c>
      <c r="H53" s="444">
        <f t="shared" si="39"/>
        <v>0</v>
      </c>
      <c r="I53" s="206">
        <f t="shared" si="39"/>
        <v>0</v>
      </c>
      <c r="J53" s="321">
        <f t="shared" si="39"/>
        <v>0</v>
      </c>
      <c r="K53" s="206">
        <f t="shared" si="39"/>
        <v>0</v>
      </c>
      <c r="L53" s="206">
        <f t="shared" si="39"/>
        <v>0</v>
      </c>
      <c r="M53" s="206"/>
      <c r="N53" s="265">
        <f>SUM(N54:N55)</f>
        <v>0</v>
      </c>
      <c r="O53" s="265">
        <f>SUM(O54:O55)</f>
        <v>0</v>
      </c>
      <c r="P53" s="369">
        <f>SUM(P54:P55)</f>
        <v>0</v>
      </c>
      <c r="Q53" s="269">
        <f>SUM(Q54:Q55)</f>
        <v>0</v>
      </c>
      <c r="R53" s="401">
        <f t="shared" ref="R53:X53" si="40">SUM(R54:R55)</f>
        <v>0</v>
      </c>
      <c r="S53" s="411">
        <f t="shared" si="40"/>
        <v>0</v>
      </c>
      <c r="T53" s="269">
        <f t="shared" si="40"/>
        <v>0</v>
      </c>
      <c r="U53" s="269">
        <f t="shared" si="40"/>
        <v>0</v>
      </c>
      <c r="V53" s="269">
        <f t="shared" si="40"/>
        <v>0</v>
      </c>
      <c r="W53" s="269">
        <f t="shared" si="40"/>
        <v>0</v>
      </c>
      <c r="X53" s="269">
        <f t="shared" si="40"/>
        <v>0</v>
      </c>
      <c r="Y53" s="269">
        <f t="shared" ref="Y53:AV53" si="41">SUM(Y54:Y55)</f>
        <v>0</v>
      </c>
      <c r="Z53" s="269">
        <f t="shared" si="41"/>
        <v>0</v>
      </c>
      <c r="AA53" s="269">
        <f t="shared" si="41"/>
        <v>0</v>
      </c>
      <c r="AB53" s="269">
        <f t="shared" si="41"/>
        <v>0</v>
      </c>
      <c r="AC53" s="269">
        <f t="shared" si="41"/>
        <v>0</v>
      </c>
      <c r="AD53" s="401">
        <f t="shared" si="41"/>
        <v>0</v>
      </c>
      <c r="AE53" s="411">
        <f t="shared" si="41"/>
        <v>0</v>
      </c>
      <c r="AF53" s="269">
        <f t="shared" si="41"/>
        <v>0</v>
      </c>
      <c r="AG53" s="269">
        <f t="shared" si="41"/>
        <v>0</v>
      </c>
      <c r="AH53" s="269">
        <f t="shared" si="41"/>
        <v>0</v>
      </c>
      <c r="AI53" s="269">
        <f t="shared" si="41"/>
        <v>0</v>
      </c>
      <c r="AJ53" s="269">
        <f t="shared" si="41"/>
        <v>0</v>
      </c>
      <c r="AK53" s="269">
        <f t="shared" si="41"/>
        <v>0</v>
      </c>
      <c r="AL53" s="269">
        <f t="shared" si="41"/>
        <v>0</v>
      </c>
      <c r="AM53" s="269">
        <f t="shared" si="41"/>
        <v>0</v>
      </c>
      <c r="AN53" s="269">
        <f t="shared" si="41"/>
        <v>0</v>
      </c>
      <c r="AO53" s="269">
        <f t="shared" si="41"/>
        <v>0</v>
      </c>
      <c r="AP53" s="401">
        <f t="shared" si="41"/>
        <v>0</v>
      </c>
      <c r="AQ53" s="411">
        <f t="shared" si="41"/>
        <v>0</v>
      </c>
      <c r="AR53" s="269">
        <f t="shared" si="41"/>
        <v>0</v>
      </c>
      <c r="AS53" s="269">
        <f t="shared" si="41"/>
        <v>0</v>
      </c>
      <c r="AT53" s="269">
        <f t="shared" si="41"/>
        <v>0</v>
      </c>
      <c r="AU53" s="269">
        <f t="shared" si="41"/>
        <v>0</v>
      </c>
      <c r="AV53" s="269">
        <f t="shared" si="41"/>
        <v>0</v>
      </c>
      <c r="AW53" s="441">
        <f t="shared" si="27"/>
        <v>0</v>
      </c>
      <c r="AX53" s="442">
        <f t="shared" si="28"/>
        <v>0</v>
      </c>
      <c r="AY53" s="443">
        <f t="shared" si="29"/>
        <v>0</v>
      </c>
    </row>
    <row r="54" spans="1:51" s="4" customFormat="1" ht="15" customHeight="1" x14ac:dyDescent="0.2">
      <c r="A54" s="150"/>
      <c r="B54" s="459" t="str">
        <f>+B53</f>
        <v>ZK101.K217.Analysis code</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27"/>
        <v>0</v>
      </c>
      <c r="AX54" s="244">
        <f t="shared" si="28"/>
        <v>0</v>
      </c>
      <c r="AY54" s="553">
        <f t="shared" si="29"/>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27"/>
        <v>0</v>
      </c>
      <c r="AX55" s="244">
        <f t="shared" si="28"/>
        <v>0</v>
      </c>
      <c r="AY55" s="553">
        <f t="shared" si="29"/>
        <v>0</v>
      </c>
    </row>
    <row r="56" spans="1:51" s="4" customFormat="1" ht="15" customHeight="1" x14ac:dyDescent="0.2">
      <c r="A56" s="195" t="s">
        <v>104</v>
      </c>
      <c r="B56" s="458" t="str">
        <f>+LEFT($E$5,5)&amp;"."&amp;A56&amp;"."&amp;$E$3</f>
        <v>ZK101.K218.Analysis code</v>
      </c>
      <c r="C56" s="168" t="s">
        <v>105</v>
      </c>
      <c r="D56" s="168"/>
      <c r="E56" s="206">
        <f t="shared" ref="E56:L56" si="42">SUM(E57:E58)</f>
        <v>0</v>
      </c>
      <c r="F56" s="321">
        <f t="shared" si="42"/>
        <v>0</v>
      </c>
      <c r="G56" s="206">
        <f t="shared" si="42"/>
        <v>0</v>
      </c>
      <c r="H56" s="444">
        <f t="shared" si="42"/>
        <v>0</v>
      </c>
      <c r="I56" s="206">
        <f t="shared" si="42"/>
        <v>0</v>
      </c>
      <c r="J56" s="321">
        <f t="shared" si="42"/>
        <v>0</v>
      </c>
      <c r="K56" s="206">
        <f t="shared" si="42"/>
        <v>0</v>
      </c>
      <c r="L56" s="206">
        <f t="shared" si="42"/>
        <v>0</v>
      </c>
      <c r="M56" s="206"/>
      <c r="N56" s="265">
        <f>SUM(N57:N58)</f>
        <v>0</v>
      </c>
      <c r="O56" s="265">
        <f>SUM(O57:O58)</f>
        <v>0</v>
      </c>
      <c r="P56" s="369">
        <f>SUM(P57:P58)</f>
        <v>0</v>
      </c>
      <c r="Q56" s="269">
        <f>SUM(Q57:Q58)</f>
        <v>0</v>
      </c>
      <c r="R56" s="401">
        <f t="shared" ref="R56:X56" si="43">SUM(R57:R58)</f>
        <v>0</v>
      </c>
      <c r="S56" s="411">
        <f t="shared" si="43"/>
        <v>0</v>
      </c>
      <c r="T56" s="269">
        <f t="shared" si="43"/>
        <v>0</v>
      </c>
      <c r="U56" s="269">
        <f t="shared" si="43"/>
        <v>0</v>
      </c>
      <c r="V56" s="269">
        <f t="shared" si="43"/>
        <v>0</v>
      </c>
      <c r="W56" s="269">
        <f t="shared" si="43"/>
        <v>0</v>
      </c>
      <c r="X56" s="269">
        <f t="shared" si="43"/>
        <v>0</v>
      </c>
      <c r="Y56" s="269">
        <f t="shared" ref="Y56:AV56" si="44">SUM(Y57:Y58)</f>
        <v>0</v>
      </c>
      <c r="Z56" s="269">
        <f t="shared" si="44"/>
        <v>0</v>
      </c>
      <c r="AA56" s="269">
        <f t="shared" si="44"/>
        <v>0</v>
      </c>
      <c r="AB56" s="269">
        <f t="shared" si="44"/>
        <v>0</v>
      </c>
      <c r="AC56" s="269">
        <f t="shared" si="44"/>
        <v>0</v>
      </c>
      <c r="AD56" s="401">
        <f t="shared" si="44"/>
        <v>0</v>
      </c>
      <c r="AE56" s="411">
        <f t="shared" si="44"/>
        <v>0</v>
      </c>
      <c r="AF56" s="269">
        <f t="shared" si="44"/>
        <v>0</v>
      </c>
      <c r="AG56" s="269">
        <f t="shared" si="44"/>
        <v>0</v>
      </c>
      <c r="AH56" s="269">
        <f t="shared" si="44"/>
        <v>0</v>
      </c>
      <c r="AI56" s="269">
        <f t="shared" si="44"/>
        <v>0</v>
      </c>
      <c r="AJ56" s="269">
        <f t="shared" si="44"/>
        <v>0</v>
      </c>
      <c r="AK56" s="269">
        <f t="shared" si="44"/>
        <v>0</v>
      </c>
      <c r="AL56" s="269">
        <f t="shared" si="44"/>
        <v>0</v>
      </c>
      <c r="AM56" s="269">
        <f t="shared" si="44"/>
        <v>0</v>
      </c>
      <c r="AN56" s="269">
        <f t="shared" si="44"/>
        <v>0</v>
      </c>
      <c r="AO56" s="269">
        <f t="shared" si="44"/>
        <v>0</v>
      </c>
      <c r="AP56" s="401">
        <f t="shared" si="44"/>
        <v>0</v>
      </c>
      <c r="AQ56" s="411">
        <f t="shared" si="44"/>
        <v>0</v>
      </c>
      <c r="AR56" s="269">
        <f t="shared" si="44"/>
        <v>0</v>
      </c>
      <c r="AS56" s="269">
        <f t="shared" si="44"/>
        <v>0</v>
      </c>
      <c r="AT56" s="269">
        <f t="shared" si="44"/>
        <v>0</v>
      </c>
      <c r="AU56" s="269">
        <f t="shared" si="44"/>
        <v>0</v>
      </c>
      <c r="AV56" s="269">
        <f t="shared" si="44"/>
        <v>0</v>
      </c>
      <c r="AW56" s="441">
        <f t="shared" si="27"/>
        <v>0</v>
      </c>
      <c r="AX56" s="442">
        <f t="shared" si="28"/>
        <v>0</v>
      </c>
      <c r="AY56" s="443">
        <f t="shared" si="29"/>
        <v>0</v>
      </c>
    </row>
    <row r="57" spans="1:51" s="4" customFormat="1" ht="15" customHeight="1" x14ac:dyDescent="0.2">
      <c r="A57" s="150"/>
      <c r="B57" s="459" t="str">
        <f>+B56</f>
        <v>ZK101.K218.Analysis code</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27"/>
        <v>0</v>
      </c>
      <c r="AX57" s="244">
        <f t="shared" si="28"/>
        <v>0</v>
      </c>
      <c r="AY57" s="553">
        <f t="shared" si="29"/>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27"/>
        <v>0</v>
      </c>
      <c r="AX58" s="244">
        <f t="shared" si="28"/>
        <v>0</v>
      </c>
      <c r="AY58" s="553">
        <f t="shared" si="29"/>
        <v>0</v>
      </c>
    </row>
    <row r="59" spans="1:51" s="4" customFormat="1" ht="15" customHeight="1" x14ac:dyDescent="0.2">
      <c r="A59" s="197" t="s">
        <v>106</v>
      </c>
      <c r="B59" s="458" t="str">
        <f>+LEFT($E$5,5)&amp;"."&amp;A59&amp;"."&amp;$E$3</f>
        <v>ZK101.K219.Analysis code</v>
      </c>
      <c r="C59" s="567" t="s">
        <v>107</v>
      </c>
      <c r="D59" s="374"/>
      <c r="E59" s="206">
        <f t="shared" ref="E59:L59" si="45">SUM(E60:E61)</f>
        <v>0</v>
      </c>
      <c r="F59" s="321">
        <f t="shared" si="45"/>
        <v>0</v>
      </c>
      <c r="G59" s="206">
        <f t="shared" si="45"/>
        <v>0</v>
      </c>
      <c r="H59" s="444">
        <f t="shared" si="45"/>
        <v>0</v>
      </c>
      <c r="I59" s="208">
        <f t="shared" si="45"/>
        <v>0</v>
      </c>
      <c r="J59" s="321">
        <f t="shared" si="45"/>
        <v>0</v>
      </c>
      <c r="K59" s="206">
        <f t="shared" si="45"/>
        <v>0</v>
      </c>
      <c r="L59" s="208">
        <f t="shared" si="45"/>
        <v>0</v>
      </c>
      <c r="M59" s="208"/>
      <c r="N59" s="265">
        <f>SUM(N60:N61)</f>
        <v>0</v>
      </c>
      <c r="O59" s="265">
        <f>SUM(O60:O61)</f>
        <v>0</v>
      </c>
      <c r="P59" s="369">
        <f>SUM(P60:P61)</f>
        <v>0</v>
      </c>
      <c r="Q59" s="269">
        <f>SUM(Q60:Q61)</f>
        <v>0</v>
      </c>
      <c r="R59" s="401">
        <f t="shared" ref="R59:X59" si="46">SUM(R60:R61)</f>
        <v>0</v>
      </c>
      <c r="S59" s="411">
        <f t="shared" si="46"/>
        <v>0</v>
      </c>
      <c r="T59" s="269">
        <f t="shared" si="46"/>
        <v>0</v>
      </c>
      <c r="U59" s="269">
        <f t="shared" si="46"/>
        <v>0</v>
      </c>
      <c r="V59" s="269">
        <f t="shared" si="46"/>
        <v>0</v>
      </c>
      <c r="W59" s="269">
        <f t="shared" si="46"/>
        <v>0</v>
      </c>
      <c r="X59" s="269">
        <f t="shared" si="46"/>
        <v>0</v>
      </c>
      <c r="Y59" s="269">
        <f t="shared" ref="Y59:AV59" si="47">SUM(Y60:Y61)</f>
        <v>0</v>
      </c>
      <c r="Z59" s="269">
        <f t="shared" si="47"/>
        <v>0</v>
      </c>
      <c r="AA59" s="269">
        <f t="shared" si="47"/>
        <v>0</v>
      </c>
      <c r="AB59" s="269">
        <f t="shared" si="47"/>
        <v>0</v>
      </c>
      <c r="AC59" s="269">
        <f t="shared" si="47"/>
        <v>0</v>
      </c>
      <c r="AD59" s="401">
        <f t="shared" si="47"/>
        <v>0</v>
      </c>
      <c r="AE59" s="411">
        <f t="shared" si="47"/>
        <v>0</v>
      </c>
      <c r="AF59" s="269">
        <f t="shared" si="47"/>
        <v>0</v>
      </c>
      <c r="AG59" s="269">
        <f t="shared" si="47"/>
        <v>0</v>
      </c>
      <c r="AH59" s="269">
        <f t="shared" si="47"/>
        <v>0</v>
      </c>
      <c r="AI59" s="269">
        <f t="shared" si="47"/>
        <v>0</v>
      </c>
      <c r="AJ59" s="269">
        <f t="shared" si="47"/>
        <v>0</v>
      </c>
      <c r="AK59" s="269">
        <f t="shared" si="47"/>
        <v>0</v>
      </c>
      <c r="AL59" s="269">
        <f t="shared" si="47"/>
        <v>0</v>
      </c>
      <c r="AM59" s="269">
        <f t="shared" si="47"/>
        <v>0</v>
      </c>
      <c r="AN59" s="269">
        <f t="shared" si="47"/>
        <v>0</v>
      </c>
      <c r="AO59" s="269">
        <f t="shared" si="47"/>
        <v>0</v>
      </c>
      <c r="AP59" s="401">
        <f t="shared" si="47"/>
        <v>0</v>
      </c>
      <c r="AQ59" s="411">
        <f t="shared" si="47"/>
        <v>0</v>
      </c>
      <c r="AR59" s="269">
        <f t="shared" si="47"/>
        <v>0</v>
      </c>
      <c r="AS59" s="269">
        <f t="shared" si="47"/>
        <v>0</v>
      </c>
      <c r="AT59" s="269">
        <f t="shared" si="47"/>
        <v>0</v>
      </c>
      <c r="AU59" s="269">
        <f t="shared" si="47"/>
        <v>0</v>
      </c>
      <c r="AV59" s="269">
        <f t="shared" si="47"/>
        <v>0</v>
      </c>
      <c r="AW59" s="441">
        <f t="shared" si="27"/>
        <v>0</v>
      </c>
      <c r="AX59" s="442">
        <f t="shared" si="28"/>
        <v>0</v>
      </c>
      <c r="AY59" s="443">
        <f t="shared" si="29"/>
        <v>0</v>
      </c>
    </row>
    <row r="60" spans="1:51" s="4" customFormat="1" ht="15" customHeight="1" x14ac:dyDescent="0.2">
      <c r="A60" s="174"/>
      <c r="B60" s="465" t="str">
        <f>+B59</f>
        <v>ZK101.K219.Analysis code</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7"/>
        <v>0</v>
      </c>
      <c r="AX60" s="244">
        <f t="shared" si="28"/>
        <v>0</v>
      </c>
      <c r="AY60" s="553">
        <f t="shared" si="29"/>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27"/>
        <v>0</v>
      </c>
      <c r="AX61" s="244">
        <f t="shared" si="28"/>
        <v>0</v>
      </c>
      <c r="AY61" s="553">
        <f t="shared" si="29"/>
        <v>0</v>
      </c>
    </row>
    <row r="62" spans="1:51" s="4" customFormat="1" ht="15" customHeight="1" x14ac:dyDescent="0.2">
      <c r="A62" s="558" t="s">
        <v>267</v>
      </c>
      <c r="B62" s="548" t="str">
        <f>+LEFT($E$5,5)&amp;"."&amp;A62&amp;"."&amp;$E$3</f>
        <v>ZK101.K200.Analysis code</v>
      </c>
      <c r="C62" s="452" t="s">
        <v>268</v>
      </c>
      <c r="D62" s="453"/>
      <c r="E62" s="555">
        <f t="shared" ref="E62:L62" si="48">SUM(E63:E64)</f>
        <v>0</v>
      </c>
      <c r="F62" s="549">
        <f t="shared" si="48"/>
        <v>0</v>
      </c>
      <c r="G62" s="555">
        <f t="shared" si="48"/>
        <v>0</v>
      </c>
      <c r="H62" s="610">
        <f t="shared" si="48"/>
        <v>0</v>
      </c>
      <c r="I62" s="559">
        <f t="shared" si="48"/>
        <v>0</v>
      </c>
      <c r="J62" s="549">
        <f t="shared" si="48"/>
        <v>0</v>
      </c>
      <c r="K62" s="555">
        <f t="shared" si="48"/>
        <v>0</v>
      </c>
      <c r="L62" s="559">
        <f t="shared" si="48"/>
        <v>0</v>
      </c>
      <c r="M62" s="559"/>
      <c r="N62" s="481">
        <f>SUM(N63:N64)</f>
        <v>0</v>
      </c>
      <c r="O62" s="481">
        <f>SUM(O63:O64)</f>
        <v>0</v>
      </c>
      <c r="P62" s="556">
        <f>SUM(P63:P64)</f>
        <v>0</v>
      </c>
      <c r="Q62" s="482">
        <f>SUM(Q63:Q64)</f>
        <v>0</v>
      </c>
      <c r="R62" s="483">
        <f t="shared" ref="R62:AV62" si="49">SUM(R63:R64)</f>
        <v>0</v>
      </c>
      <c r="S62" s="484">
        <f t="shared" si="49"/>
        <v>0</v>
      </c>
      <c r="T62" s="482">
        <f t="shared" si="49"/>
        <v>0</v>
      </c>
      <c r="U62" s="482">
        <f t="shared" si="49"/>
        <v>0</v>
      </c>
      <c r="V62" s="482">
        <f t="shared" si="49"/>
        <v>0</v>
      </c>
      <c r="W62" s="482">
        <f t="shared" si="49"/>
        <v>0</v>
      </c>
      <c r="X62" s="482">
        <f t="shared" si="49"/>
        <v>0</v>
      </c>
      <c r="Y62" s="482">
        <f t="shared" si="49"/>
        <v>0</v>
      </c>
      <c r="Z62" s="482">
        <f t="shared" si="49"/>
        <v>0</v>
      </c>
      <c r="AA62" s="482">
        <f t="shared" si="49"/>
        <v>0</v>
      </c>
      <c r="AB62" s="482">
        <f t="shared" si="49"/>
        <v>0</v>
      </c>
      <c r="AC62" s="482">
        <f t="shared" si="49"/>
        <v>0</v>
      </c>
      <c r="AD62" s="483">
        <f t="shared" si="49"/>
        <v>0</v>
      </c>
      <c r="AE62" s="484">
        <f t="shared" si="49"/>
        <v>0</v>
      </c>
      <c r="AF62" s="482">
        <f t="shared" si="49"/>
        <v>0</v>
      </c>
      <c r="AG62" s="482">
        <f t="shared" si="49"/>
        <v>0</v>
      </c>
      <c r="AH62" s="482">
        <f t="shared" si="49"/>
        <v>0</v>
      </c>
      <c r="AI62" s="482">
        <f t="shared" si="49"/>
        <v>0</v>
      </c>
      <c r="AJ62" s="482">
        <f t="shared" si="49"/>
        <v>0</v>
      </c>
      <c r="AK62" s="482">
        <f t="shared" si="49"/>
        <v>0</v>
      </c>
      <c r="AL62" s="482">
        <f t="shared" si="49"/>
        <v>0</v>
      </c>
      <c r="AM62" s="482">
        <f t="shared" si="49"/>
        <v>0</v>
      </c>
      <c r="AN62" s="482">
        <f t="shared" si="49"/>
        <v>0</v>
      </c>
      <c r="AO62" s="482">
        <f t="shared" si="49"/>
        <v>0</v>
      </c>
      <c r="AP62" s="483">
        <f t="shared" si="49"/>
        <v>0</v>
      </c>
      <c r="AQ62" s="484">
        <f t="shared" si="49"/>
        <v>0</v>
      </c>
      <c r="AR62" s="482">
        <f t="shared" si="49"/>
        <v>0</v>
      </c>
      <c r="AS62" s="482">
        <f t="shared" si="49"/>
        <v>0</v>
      </c>
      <c r="AT62" s="482">
        <f t="shared" si="49"/>
        <v>0</v>
      </c>
      <c r="AU62" s="482">
        <f t="shared" si="49"/>
        <v>0</v>
      </c>
      <c r="AV62" s="482">
        <f t="shared" si="49"/>
        <v>0</v>
      </c>
      <c r="AW62" s="248">
        <f t="shared" si="27"/>
        <v>0</v>
      </c>
      <c r="AX62" s="244">
        <f t="shared" si="28"/>
        <v>0</v>
      </c>
      <c r="AY62" s="553">
        <f t="shared" si="29"/>
        <v>0</v>
      </c>
    </row>
    <row r="63" spans="1:51" s="4" customFormat="1" ht="15" customHeight="1" x14ac:dyDescent="0.2">
      <c r="A63" s="174"/>
      <c r="B63" s="465" t="str">
        <f>+B62</f>
        <v>ZK101.K200.Analysis code</v>
      </c>
      <c r="C63" s="275"/>
      <c r="D63" s="275"/>
      <c r="E63" s="249"/>
      <c r="F63" s="552">
        <f>-E63+G63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7"/>
        <v>0</v>
      </c>
      <c r="AX63" s="244">
        <f t="shared" si="28"/>
        <v>0</v>
      </c>
      <c r="AY63" s="553">
        <f t="shared" si="29"/>
        <v>0</v>
      </c>
    </row>
    <row r="64" spans="1:51" s="4" customFormat="1" ht="15" customHeight="1" thickBot="1" x14ac:dyDescent="0.25">
      <c r="A64" s="179"/>
      <c r="B64" s="460"/>
      <c r="C64" s="276" t="s">
        <v>301</v>
      </c>
      <c r="D64" s="276"/>
      <c r="E64" s="277"/>
      <c r="F64" s="560">
        <f>-E64+G64</f>
        <v>0</v>
      </c>
      <c r="G64" s="277">
        <v>0</v>
      </c>
      <c r="H64" s="226">
        <f>SUM(N64:AV64)</f>
        <v>0</v>
      </c>
      <c r="I64" s="227"/>
      <c r="J64" s="560">
        <f>-I64+K64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27"/>
        <v>0</v>
      </c>
      <c r="AX64" s="244">
        <f t="shared" si="28"/>
        <v>0</v>
      </c>
      <c r="AY64" s="553">
        <f t="shared" si="29"/>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27"/>
        <v>0</v>
      </c>
      <c r="AX65" s="244">
        <f t="shared" si="28"/>
        <v>0</v>
      </c>
      <c r="AY65" s="553">
        <f t="shared" si="29"/>
        <v>0</v>
      </c>
    </row>
    <row r="66" spans="1:51" s="565" customFormat="1" ht="22.5" customHeight="1" thickBot="1" x14ac:dyDescent="0.3">
      <c r="A66" s="175"/>
      <c r="B66" s="175"/>
      <c r="C66" s="176"/>
      <c r="D66" s="17"/>
      <c r="E66" s="240">
        <f>SUM(E8,E25,E29,E32,E35,E38,E41,E44,E47,E50,E53,E56,E59,E62)</f>
        <v>10000</v>
      </c>
      <c r="F66" s="328">
        <f>SUM(F8,F25,F29,F32,F35,F38,F41,F44,F47,F50,F53,F56,F59,F62)</f>
        <v>0</v>
      </c>
      <c r="G66" s="240">
        <f>SUM(G8,G25,G29,G32,G35,G38,G41,G44,G47,G50,G53,G56,G59,G62)</f>
        <v>10000</v>
      </c>
      <c r="H66" s="240">
        <f>SUM(H8,H25,H29,H32,H35,H38,H41,H44,H47,H50,H53,H56,H59,H62)</f>
        <v>10000</v>
      </c>
      <c r="I66" s="241">
        <f t="shared" ref="I66:AV66" si="50">SUM(I8,I25,I29,I32,I35,I38,I41,I44,I47,I50,I53,I56,I59,I62)</f>
        <v>0</v>
      </c>
      <c r="J66" s="328">
        <f t="shared" si="50"/>
        <v>0</v>
      </c>
      <c r="K66" s="241">
        <f t="shared" si="50"/>
        <v>0</v>
      </c>
      <c r="L66" s="241">
        <f t="shared" si="50"/>
        <v>0</v>
      </c>
      <c r="M66" s="241">
        <f t="shared" si="50"/>
        <v>0</v>
      </c>
      <c r="N66" s="240">
        <f t="shared" si="50"/>
        <v>0</v>
      </c>
      <c r="O66" s="240">
        <f t="shared" si="50"/>
        <v>0</v>
      </c>
      <c r="P66" s="240">
        <f t="shared" si="50"/>
        <v>0</v>
      </c>
      <c r="Q66" s="240">
        <f t="shared" si="50"/>
        <v>0</v>
      </c>
      <c r="R66" s="405">
        <f t="shared" si="50"/>
        <v>0</v>
      </c>
      <c r="S66" s="397">
        <f t="shared" si="50"/>
        <v>0</v>
      </c>
      <c r="T66" s="240">
        <f t="shared" si="50"/>
        <v>0</v>
      </c>
      <c r="U66" s="240">
        <f t="shared" si="50"/>
        <v>0</v>
      </c>
      <c r="V66" s="240">
        <f t="shared" si="50"/>
        <v>0</v>
      </c>
      <c r="W66" s="240">
        <f t="shared" si="50"/>
        <v>0</v>
      </c>
      <c r="X66" s="240">
        <f t="shared" si="50"/>
        <v>0</v>
      </c>
      <c r="Y66" s="240">
        <f t="shared" si="50"/>
        <v>0</v>
      </c>
      <c r="Z66" s="240">
        <f t="shared" si="50"/>
        <v>0</v>
      </c>
      <c r="AA66" s="240">
        <f t="shared" si="50"/>
        <v>0</v>
      </c>
      <c r="AB66" s="240">
        <f t="shared" si="50"/>
        <v>0</v>
      </c>
      <c r="AC66" s="240">
        <f t="shared" si="50"/>
        <v>10000</v>
      </c>
      <c r="AD66" s="405">
        <f t="shared" si="50"/>
        <v>0</v>
      </c>
      <c r="AE66" s="397">
        <f t="shared" si="50"/>
        <v>0</v>
      </c>
      <c r="AF66" s="240">
        <f t="shared" si="50"/>
        <v>0</v>
      </c>
      <c r="AG66" s="240">
        <f t="shared" si="50"/>
        <v>0</v>
      </c>
      <c r="AH66" s="240">
        <f t="shared" si="50"/>
        <v>0</v>
      </c>
      <c r="AI66" s="240">
        <f t="shared" si="50"/>
        <v>0</v>
      </c>
      <c r="AJ66" s="240">
        <f t="shared" si="50"/>
        <v>0</v>
      </c>
      <c r="AK66" s="240">
        <f t="shared" si="50"/>
        <v>0</v>
      </c>
      <c r="AL66" s="240">
        <f t="shared" si="50"/>
        <v>0</v>
      </c>
      <c r="AM66" s="240">
        <f t="shared" si="50"/>
        <v>0</v>
      </c>
      <c r="AN66" s="240">
        <f t="shared" si="50"/>
        <v>0</v>
      </c>
      <c r="AO66" s="240">
        <f t="shared" si="50"/>
        <v>0</v>
      </c>
      <c r="AP66" s="405">
        <f t="shared" si="50"/>
        <v>0</v>
      </c>
      <c r="AQ66" s="397">
        <f t="shared" si="50"/>
        <v>0</v>
      </c>
      <c r="AR66" s="240">
        <f t="shared" si="50"/>
        <v>0</v>
      </c>
      <c r="AS66" s="240">
        <f t="shared" si="50"/>
        <v>0</v>
      </c>
      <c r="AT66" s="240">
        <f t="shared" si="50"/>
        <v>0</v>
      </c>
      <c r="AU66" s="240">
        <f t="shared" si="50"/>
        <v>0</v>
      </c>
      <c r="AV66" s="240">
        <f t="shared" si="50"/>
        <v>0</v>
      </c>
      <c r="AW66" s="240">
        <f t="shared" si="27"/>
        <v>10000</v>
      </c>
      <c r="AX66" s="240">
        <f t="shared" si="28"/>
        <v>10000</v>
      </c>
      <c r="AY66" s="445">
        <f t="shared" si="29"/>
        <v>0</v>
      </c>
    </row>
    <row r="67" spans="1:51" hidden="1" x14ac:dyDescent="0.25">
      <c r="A67" s="447"/>
      <c r="B67" s="447"/>
      <c r="C67" s="447"/>
      <c r="D67" s="447"/>
      <c r="E67" s="853"/>
      <c r="F67" s="853"/>
      <c r="G67" s="853"/>
      <c r="H67" s="853"/>
      <c r="I67" s="854"/>
      <c r="J67" s="855"/>
      <c r="K67" s="855"/>
      <c r="L67" s="855"/>
      <c r="M67" s="856"/>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2000</v>
      </c>
      <c r="I70" s="566"/>
      <c r="J70" s="566"/>
      <c r="K70" s="566"/>
      <c r="L70" s="566"/>
      <c r="M70" s="566"/>
      <c r="N70" s="490">
        <f t="shared" ref="N70:AX70" si="51">+SUM(N59,N56,N53,N50,N47,N44,N41,N38,N32,N29,N25,N8)*0.2</f>
        <v>0</v>
      </c>
      <c r="O70" s="490"/>
      <c r="P70" s="490">
        <f t="shared" si="51"/>
        <v>0</v>
      </c>
      <c r="Q70" s="490">
        <f t="shared" si="51"/>
        <v>0</v>
      </c>
      <c r="R70" s="490">
        <f t="shared" si="51"/>
        <v>0</v>
      </c>
      <c r="S70" s="490">
        <f t="shared" si="51"/>
        <v>0</v>
      </c>
      <c r="T70" s="490">
        <f t="shared" si="51"/>
        <v>0</v>
      </c>
      <c r="U70" s="490">
        <f t="shared" si="51"/>
        <v>0</v>
      </c>
      <c r="V70" s="490">
        <f t="shared" si="51"/>
        <v>0</v>
      </c>
      <c r="W70" s="490">
        <f t="shared" si="51"/>
        <v>0</v>
      </c>
      <c r="X70" s="490">
        <f t="shared" si="51"/>
        <v>0</v>
      </c>
      <c r="Y70" s="490">
        <f t="shared" si="51"/>
        <v>0</v>
      </c>
      <c r="Z70" s="490">
        <f t="shared" si="51"/>
        <v>0</v>
      </c>
      <c r="AA70" s="490">
        <f t="shared" si="51"/>
        <v>0</v>
      </c>
      <c r="AB70" s="490">
        <f t="shared" si="51"/>
        <v>0</v>
      </c>
      <c r="AC70" s="490">
        <f t="shared" si="51"/>
        <v>2000</v>
      </c>
      <c r="AD70" s="490">
        <f t="shared" si="51"/>
        <v>0</v>
      </c>
      <c r="AE70" s="490">
        <f t="shared" si="51"/>
        <v>0</v>
      </c>
      <c r="AF70" s="490">
        <f t="shared" si="51"/>
        <v>0</v>
      </c>
      <c r="AG70" s="490">
        <f t="shared" si="51"/>
        <v>0</v>
      </c>
      <c r="AH70" s="490">
        <f t="shared" si="51"/>
        <v>0</v>
      </c>
      <c r="AI70" s="490">
        <f t="shared" si="51"/>
        <v>0</v>
      </c>
      <c r="AJ70" s="490">
        <f t="shared" si="51"/>
        <v>0</v>
      </c>
      <c r="AK70" s="490">
        <f t="shared" si="51"/>
        <v>0</v>
      </c>
      <c r="AL70" s="490">
        <f t="shared" si="51"/>
        <v>0</v>
      </c>
      <c r="AM70" s="490">
        <f t="shared" si="51"/>
        <v>0</v>
      </c>
      <c r="AN70" s="490">
        <f t="shared" si="51"/>
        <v>0</v>
      </c>
      <c r="AO70" s="490">
        <f t="shared" si="51"/>
        <v>0</v>
      </c>
      <c r="AP70" s="490">
        <f t="shared" si="51"/>
        <v>0</v>
      </c>
      <c r="AQ70" s="490">
        <f t="shared" si="51"/>
        <v>0</v>
      </c>
      <c r="AR70" s="490">
        <f t="shared" si="51"/>
        <v>0</v>
      </c>
      <c r="AS70" s="490">
        <f t="shared" si="51"/>
        <v>0</v>
      </c>
      <c r="AT70" s="490">
        <f t="shared" si="51"/>
        <v>0</v>
      </c>
      <c r="AU70" s="490">
        <f t="shared" si="51"/>
        <v>0</v>
      </c>
      <c r="AV70" s="490">
        <f t="shared" si="51"/>
        <v>0</v>
      </c>
      <c r="AW70" s="490">
        <f t="shared" si="51"/>
        <v>2000</v>
      </c>
      <c r="AX70" s="490">
        <f t="shared" si="51"/>
        <v>2000</v>
      </c>
    </row>
    <row r="71" spans="1:51" ht="15.75" hidden="1" thickBot="1" x14ac:dyDescent="0.3">
      <c r="C71" s="456" t="s">
        <v>59</v>
      </c>
      <c r="E71" s="566"/>
      <c r="F71" s="566"/>
      <c r="G71" s="566"/>
      <c r="H71" s="490">
        <f>SUM(H66:H70)</f>
        <v>12000</v>
      </c>
      <c r="I71" s="566"/>
      <c r="J71" s="566"/>
      <c r="K71" s="566"/>
      <c r="L71" s="566"/>
      <c r="M71" s="566"/>
      <c r="N71" s="490">
        <f>SUM(N66:N70)</f>
        <v>0</v>
      </c>
      <c r="O71" s="490"/>
      <c r="P71" s="490">
        <f t="shared" ref="P71:AC71" si="52">SUM(P66:P70)</f>
        <v>0</v>
      </c>
      <c r="Q71" s="490">
        <f t="shared" si="52"/>
        <v>0</v>
      </c>
      <c r="R71" s="490">
        <f t="shared" si="52"/>
        <v>0</v>
      </c>
      <c r="S71" s="490">
        <f t="shared" si="52"/>
        <v>0</v>
      </c>
      <c r="T71" s="490">
        <f t="shared" si="52"/>
        <v>0</v>
      </c>
      <c r="U71" s="490">
        <f t="shared" si="52"/>
        <v>0</v>
      </c>
      <c r="V71" s="490">
        <f t="shared" si="52"/>
        <v>0</v>
      </c>
      <c r="W71" s="490">
        <f t="shared" si="52"/>
        <v>0</v>
      </c>
      <c r="X71" s="490">
        <f t="shared" si="52"/>
        <v>0</v>
      </c>
      <c r="Y71" s="490">
        <f t="shared" si="52"/>
        <v>0</v>
      </c>
      <c r="Z71" s="490">
        <f t="shared" si="52"/>
        <v>0</v>
      </c>
      <c r="AA71" s="490">
        <f t="shared" si="52"/>
        <v>0</v>
      </c>
      <c r="AB71" s="490">
        <f t="shared" si="52"/>
        <v>0</v>
      </c>
      <c r="AC71" s="490">
        <f t="shared" si="52"/>
        <v>12000</v>
      </c>
      <c r="AD71" s="490">
        <f t="shared" ref="AD71:AV71" si="53">SUM(AD66:AD70)</f>
        <v>0</v>
      </c>
      <c r="AE71" s="490">
        <f t="shared" si="53"/>
        <v>0</v>
      </c>
      <c r="AF71" s="490">
        <f t="shared" si="53"/>
        <v>0</v>
      </c>
      <c r="AG71" s="490">
        <f t="shared" si="53"/>
        <v>0</v>
      </c>
      <c r="AH71" s="490">
        <f t="shared" si="53"/>
        <v>0</v>
      </c>
      <c r="AI71" s="490">
        <f t="shared" si="53"/>
        <v>0</v>
      </c>
      <c r="AJ71" s="490">
        <f t="shared" si="53"/>
        <v>0</v>
      </c>
      <c r="AK71" s="490">
        <f t="shared" si="53"/>
        <v>0</v>
      </c>
      <c r="AL71" s="490">
        <f t="shared" si="53"/>
        <v>0</v>
      </c>
      <c r="AM71" s="490">
        <f t="shared" si="53"/>
        <v>0</v>
      </c>
      <c r="AN71" s="490">
        <f t="shared" si="53"/>
        <v>0</v>
      </c>
      <c r="AO71" s="490">
        <f t="shared" si="53"/>
        <v>0</v>
      </c>
      <c r="AP71" s="490">
        <f t="shared" si="53"/>
        <v>0</v>
      </c>
      <c r="AQ71" s="490">
        <f t="shared" si="53"/>
        <v>0</v>
      </c>
      <c r="AR71" s="490">
        <f t="shared" si="53"/>
        <v>0</v>
      </c>
      <c r="AS71" s="490">
        <f t="shared" si="53"/>
        <v>0</v>
      </c>
      <c r="AT71" s="490">
        <f t="shared" si="53"/>
        <v>0</v>
      </c>
      <c r="AU71" s="490">
        <f t="shared" si="53"/>
        <v>0</v>
      </c>
      <c r="AV71" s="490">
        <f t="shared" si="53"/>
        <v>0</v>
      </c>
      <c r="AW71" s="490">
        <f>SUM(AW66:AW70)</f>
        <v>12000</v>
      </c>
      <c r="AX71" s="490">
        <f>SUM(AX66:AX70)</f>
        <v>12000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437EE-5AA0-424E-9BF4-5CB183F1BD2F}">
  <ds:schemaRefs>
    <ds:schemaRef ds:uri="http://schemas.microsoft.com/sharepoint/v3/contenttype/forms"/>
  </ds:schemaRefs>
</ds:datastoreItem>
</file>

<file path=customXml/itemProps2.xml><?xml version="1.0" encoding="utf-8"?>
<ds:datastoreItem xmlns:ds="http://schemas.openxmlformats.org/officeDocument/2006/customXml" ds:itemID="{BB4D40CC-9DE3-4A74-B7F3-67DADFB3C85B}">
  <ds:schemaRefs>
    <ds:schemaRef ds:uri="http://purl.org/dc/terms/"/>
    <ds:schemaRef ds:uri="80129174-c05c-43cc-8e32-21fcbdfe51bb"/>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832CEF6-CEF1-401A-B292-56E4F98BC4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Robinson Andrea (2017)</cp:lastModifiedBy>
  <cp:lastPrinted>2016-01-13T17:50:45Z</cp:lastPrinted>
  <dcterms:created xsi:type="dcterms:W3CDTF">2015-11-05T11:22:29Z</dcterms:created>
  <dcterms:modified xsi:type="dcterms:W3CDTF">2017-02-07T16:50:08Z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