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75" windowWidth="11340" windowHeight="6795"/>
  </bookViews>
  <sheets>
    <sheet name="Summary" sheetId="4" r:id="rId1"/>
    <sheet name="Sheet1" sheetId="5" r:id="rId2"/>
  </sheets>
  <definedNames>
    <definedName name="_xlnm.Print_Area" localSheetId="0">Summary!$B$1:$N$42</definedName>
    <definedName name="_xlnm.Print_Titles" localSheetId="0">Summary!$A:$A</definedName>
  </definedNames>
  <calcPr calcId="145621" concurrentCalc="0"/>
</workbook>
</file>

<file path=xl/calcChain.xml><?xml version="1.0" encoding="utf-8"?>
<calcChain xmlns="http://schemas.openxmlformats.org/spreadsheetml/2006/main">
  <c r="N30" i="4" l="1"/>
  <c r="N31" i="4"/>
  <c r="N32" i="4"/>
  <c r="N33" i="4"/>
  <c r="N34" i="4"/>
  <c r="N29" i="4"/>
  <c r="N21" i="4"/>
  <c r="N22" i="4"/>
  <c r="N15" i="4"/>
  <c r="N16" i="4"/>
  <c r="N17" i="4"/>
  <c r="N18" i="4"/>
  <c r="N19" i="4"/>
  <c r="N20" i="4"/>
  <c r="N23" i="4"/>
  <c r="N25" i="4"/>
  <c r="N26" i="4"/>
  <c r="N27" i="4"/>
  <c r="N28" i="4"/>
  <c r="N9" i="4"/>
  <c r="N24" i="4"/>
  <c r="N8" i="4"/>
  <c r="N39" i="4"/>
  <c r="L11" i="4"/>
  <c r="J11" i="4"/>
  <c r="H11" i="4"/>
  <c r="F11" i="4"/>
  <c r="D11" i="4"/>
  <c r="K11" i="4"/>
  <c r="I11" i="4"/>
  <c r="G11" i="4"/>
  <c r="E11" i="4"/>
  <c r="C11" i="4"/>
  <c r="F36" i="4"/>
  <c r="F38" i="4"/>
  <c r="H36" i="4"/>
  <c r="H38" i="4"/>
  <c r="J36" i="4"/>
  <c r="J38" i="4"/>
  <c r="L36" i="4"/>
  <c r="L38" i="4"/>
  <c r="C36" i="4"/>
  <c r="E36" i="4"/>
  <c r="E38" i="4"/>
  <c r="G36" i="4"/>
  <c r="G38" i="4"/>
  <c r="I36" i="4"/>
  <c r="I38" i="4"/>
  <c r="K36" i="4"/>
  <c r="K38" i="4"/>
  <c r="N7" i="4"/>
  <c r="N11" i="4"/>
  <c r="D36" i="4"/>
  <c r="D38" i="4"/>
  <c r="N14" i="4"/>
  <c r="C38" i="4"/>
  <c r="C41" i="4"/>
  <c r="N36" i="4"/>
  <c r="N38" i="4"/>
  <c r="N41" i="4"/>
  <c r="D39" i="4"/>
  <c r="D41" i="4"/>
  <c r="E39" i="4"/>
  <c r="E41" i="4"/>
  <c r="F39" i="4"/>
  <c r="F41" i="4"/>
  <c r="G39" i="4"/>
  <c r="G41" i="4"/>
  <c r="H39" i="4"/>
  <c r="H41" i="4"/>
  <c r="I39" i="4"/>
  <c r="I41" i="4"/>
  <c r="J39" i="4"/>
  <c r="J41" i="4"/>
  <c r="K39" i="4"/>
  <c r="K41" i="4"/>
  <c r="L39" i="4"/>
  <c r="L41" i="4"/>
</calcChain>
</file>

<file path=xl/sharedStrings.xml><?xml version="1.0" encoding="utf-8"?>
<sst xmlns="http://schemas.openxmlformats.org/spreadsheetml/2006/main" count="69" uniqueCount="37">
  <si>
    <t>Income</t>
  </si>
  <si>
    <t>£</t>
  </si>
  <si>
    <t>Expenditure</t>
  </si>
  <si>
    <t>Surplus/(deficit)</t>
  </si>
  <si>
    <t>Surplus/(deficit) b/f</t>
  </si>
  <si>
    <t>Surplus/(deficit) c/f</t>
  </si>
  <si>
    <t>Total</t>
  </si>
  <si>
    <t>Description</t>
  </si>
  <si>
    <t>Income total</t>
  </si>
  <si>
    <t>Private income</t>
  </si>
  <si>
    <t>Public funding</t>
  </si>
  <si>
    <t>Expenditure total</t>
  </si>
  <si>
    <t>Cash Flow Forecast 2016/2017</t>
  </si>
  <si>
    <t>Hull grant</t>
  </si>
  <si>
    <t>Ticket sales</t>
  </si>
  <si>
    <t>Other income</t>
  </si>
  <si>
    <t>Favourite Sounds of Hull</t>
  </si>
  <si>
    <t>Peter Cusack fee</t>
  </si>
  <si>
    <t>Recording labour/equipment</t>
  </si>
  <si>
    <t>Travel &amp; accommodation</t>
  </si>
  <si>
    <t>Basil Kirchin Film (NOVA Films)</t>
  </si>
  <si>
    <t>Fee to Nova</t>
  </si>
  <si>
    <t>Artist fees, including script</t>
  </si>
  <si>
    <t>Music clearances/supervision</t>
  </si>
  <si>
    <t>Anne Bean Commission</t>
  </si>
  <si>
    <t>Photo montage &amp; overall design</t>
  </si>
  <si>
    <t>Venue/Technical costs</t>
  </si>
  <si>
    <t>Basil Kirchin Weekender Live Event</t>
  </si>
  <si>
    <t>Artist programme</t>
  </si>
  <si>
    <t>Marketing</t>
  </si>
  <si>
    <t>Management</t>
  </si>
  <si>
    <t>Contingency</t>
  </si>
  <si>
    <t>Print, advertising, distribution and Press Officer</t>
  </si>
  <si>
    <t>Contribution to Serious admin and overhead</t>
  </si>
  <si>
    <t>Image clearances/archive</t>
  </si>
  <si>
    <t>Hull 2017 - Basil Kirchin Programmes (produced by Serious)</t>
  </si>
  <si>
    <t>Broadcast fees, touring / exploitation, embassies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</si>
</sst>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"/>
  </numFmts>
  <fonts count="4" x14ac:knownFonts="1">
    <font>
      <sz val="12"/>
      <name val="Arial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164" fontId="0" fillId="0" borderId="0" xfId="0" applyNumberFormat="1"/>
    <xf numFmtId="0" fontId="1" fillId="0" borderId="0" xfId="0" applyFont="1" applyAlignment="1" applyProtection="1"/>
    <xf numFmtId="0" fontId="3" fillId="0" borderId="0" xfId="0" applyFont="1" applyProtection="1"/>
    <xf numFmtId="0" fontId="0" fillId="0" borderId="0" xfId="0" applyAlignment="1" applyProtection="1">
      <alignment horizontal="right"/>
    </xf>
    <xf numFmtId="16" fontId="0" fillId="0" borderId="0" xfId="0" applyNumberFormat="1"/>
    <xf numFmtId="0" fontId="0" fillId="0" borderId="0" xfId="0" applyAlignment="1" applyProtection="1">
      <alignment horizontal="left"/>
    </xf>
    <xf numFmtId="0" fontId="3" fillId="0" borderId="2" xfId="0" applyFont="1" applyBorder="1" applyProtection="1"/>
    <xf numFmtId="0" fontId="3" fillId="0" borderId="3" xfId="0" applyFont="1" applyBorder="1" applyProtection="1"/>
    <xf numFmtId="0" fontId="0" fillId="0" borderId="3" xfId="0" applyBorder="1"/>
    <xf numFmtId="164" fontId="0" fillId="0" borderId="3" xfId="0" applyNumberFormat="1" applyBorder="1"/>
    <xf numFmtId="17" fontId="0" fillId="0" borderId="4" xfId="0" applyNumberFormat="1" applyBorder="1" applyAlignment="1" applyProtection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Protection="1"/>
    <xf numFmtId="164" fontId="0" fillId="0" borderId="5" xfId="0" applyNumberFormat="1" applyBorder="1" applyProtection="1"/>
    <xf numFmtId="164" fontId="0" fillId="0" borderId="6" xfId="0" applyNumberFormat="1" applyBorder="1" applyProtection="1"/>
    <xf numFmtId="164" fontId="0" fillId="0" borderId="5" xfId="0" applyNumberFormat="1" applyBorder="1" applyAlignment="1" applyProtection="1">
      <alignment horizontal="center"/>
    </xf>
    <xf numFmtId="164" fontId="0" fillId="0" borderId="7" xfId="0" applyNumberFormat="1" applyBorder="1" applyProtection="1"/>
    <xf numFmtId="0" fontId="0" fillId="0" borderId="2" xfId="0" applyBorder="1" applyProtection="1"/>
    <xf numFmtId="0" fontId="0" fillId="0" borderId="3" xfId="0" applyBorder="1" applyProtection="1"/>
    <xf numFmtId="164" fontId="0" fillId="0" borderId="5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64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42"/>
  <sheetViews>
    <sheetView showZeros="0" tabSelected="1" defaultGridColor="0" colorId="22" zoomScale="8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0" sqref="B10"/>
    </sheetView>
  </sheetViews>
  <sheetFormatPr defaultColWidth="9.77734375" defaultRowHeight="15" x14ac:dyDescent="0.2"/>
  <cols>
    <col min="1" max="1" width="32.77734375" customWidth="1"/>
    <col min="2" max="2" width="40.77734375" customWidth="1"/>
    <col min="3" max="5" width="9.77734375" style="4"/>
    <col min="6" max="7" width="10.77734375" style="4" customWidth="1"/>
    <col min="8" max="11" width="9.77734375" style="4"/>
    <col min="12" max="12" width="9.77734375" style="4" customWidth="1"/>
    <col min="13" max="13" width="1.77734375" customWidth="1"/>
    <col min="14" max="14" width="9.77734375" style="4"/>
  </cols>
  <sheetData>
    <row r="1" spans="1:15" ht="15.75" x14ac:dyDescent="0.25">
      <c r="A1" s="2" t="s">
        <v>35</v>
      </c>
      <c r="B1" s="2"/>
      <c r="O1" s="8">
        <v>42514</v>
      </c>
    </row>
    <row r="3" spans="1:15" ht="15.75" x14ac:dyDescent="0.25">
      <c r="A3" s="5" t="s">
        <v>12</v>
      </c>
      <c r="B3" s="5"/>
    </row>
    <row r="5" spans="1:15" x14ac:dyDescent="0.2">
      <c r="A5" s="1"/>
      <c r="B5" s="1"/>
      <c r="C5" s="14">
        <v>42522</v>
      </c>
      <c r="D5" s="14">
        <v>42552</v>
      </c>
      <c r="E5" s="14">
        <v>42583</v>
      </c>
      <c r="F5" s="14">
        <v>42614</v>
      </c>
      <c r="G5" s="14">
        <v>42644</v>
      </c>
      <c r="H5" s="14">
        <v>42675</v>
      </c>
      <c r="I5" s="14">
        <v>42705</v>
      </c>
      <c r="J5" s="14">
        <v>42736</v>
      </c>
      <c r="K5" s="14">
        <v>42767</v>
      </c>
      <c r="L5" s="14">
        <v>42795</v>
      </c>
      <c r="N5" s="26" t="s">
        <v>6</v>
      </c>
    </row>
    <row r="6" spans="1:15" ht="15.75" x14ac:dyDescent="0.25">
      <c r="A6" s="3" t="s">
        <v>0</v>
      </c>
      <c r="B6" s="3" t="s">
        <v>7</v>
      </c>
      <c r="C6" s="15" t="s">
        <v>1</v>
      </c>
      <c r="D6" s="15" t="s">
        <v>1</v>
      </c>
      <c r="E6" s="15" t="s">
        <v>1</v>
      </c>
      <c r="F6" s="15" t="s">
        <v>1</v>
      </c>
      <c r="G6" s="15" t="s">
        <v>1</v>
      </c>
      <c r="H6" s="15" t="s">
        <v>1</v>
      </c>
      <c r="I6" s="15" t="s">
        <v>1</v>
      </c>
      <c r="J6" s="15" t="s">
        <v>1</v>
      </c>
      <c r="K6" s="15" t="s">
        <v>1</v>
      </c>
      <c r="L6" s="15" t="s">
        <v>1</v>
      </c>
      <c r="N6" s="15" t="s">
        <v>1</v>
      </c>
    </row>
    <row r="7" spans="1:15" x14ac:dyDescent="0.2">
      <c r="A7" s="10" t="s">
        <v>10</v>
      </c>
      <c r="B7" s="11" t="s">
        <v>13</v>
      </c>
      <c r="C7" s="16">
        <v>50000</v>
      </c>
      <c r="D7" s="16"/>
      <c r="E7" s="16"/>
      <c r="F7" s="16"/>
      <c r="G7" s="16"/>
      <c r="H7" s="16"/>
      <c r="I7" s="16"/>
      <c r="J7" s="16">
        <v>50000</v>
      </c>
      <c r="K7" s="16"/>
      <c r="L7" s="16"/>
      <c r="M7" s="12"/>
      <c r="N7" s="25">
        <f>SUM(C7:L7)</f>
        <v>100000</v>
      </c>
    </row>
    <row r="8" spans="1:15" x14ac:dyDescent="0.2">
      <c r="A8" s="10" t="s">
        <v>15</v>
      </c>
      <c r="B8" s="11" t="s">
        <v>14</v>
      </c>
      <c r="C8" s="16"/>
      <c r="D8" s="16"/>
      <c r="E8" s="16"/>
      <c r="F8" s="16"/>
      <c r="G8" s="16"/>
      <c r="H8" s="16"/>
      <c r="I8" s="16"/>
      <c r="J8" s="16"/>
      <c r="K8" s="16">
        <v>37500</v>
      </c>
      <c r="L8" s="16"/>
      <c r="M8" s="12"/>
      <c r="N8" s="25">
        <f>SUM(C8:L8)</f>
        <v>37500</v>
      </c>
    </row>
    <row r="9" spans="1:15" x14ac:dyDescent="0.2">
      <c r="A9" s="10" t="s">
        <v>9</v>
      </c>
      <c r="B9" s="11" t="s">
        <v>36</v>
      </c>
      <c r="C9" s="16"/>
      <c r="D9" s="16"/>
      <c r="E9" s="16"/>
      <c r="F9" s="16"/>
      <c r="G9" s="16"/>
      <c r="H9" s="16"/>
      <c r="I9" s="16"/>
      <c r="J9" s="16"/>
      <c r="K9" s="16">
        <v>26825</v>
      </c>
      <c r="L9" s="16"/>
      <c r="M9" s="12"/>
      <c r="N9" s="25">
        <f>SUM(C9:L9)</f>
        <v>26825</v>
      </c>
    </row>
    <row r="10" spans="1:15" x14ac:dyDescent="0.2">
      <c r="A10" s="1"/>
      <c r="B10" s="1"/>
      <c r="C10" s="17"/>
      <c r="D10" s="17"/>
      <c r="E10" s="17"/>
      <c r="F10" s="17"/>
      <c r="G10" s="17"/>
      <c r="H10" s="17"/>
      <c r="I10" s="23"/>
      <c r="J10" s="23"/>
      <c r="K10" s="23"/>
      <c r="L10" s="23"/>
      <c r="N10" s="23"/>
    </row>
    <row r="11" spans="1:15" ht="15.75" thickBot="1" x14ac:dyDescent="0.25">
      <c r="A11" s="9" t="s">
        <v>8</v>
      </c>
      <c r="B11" s="7"/>
      <c r="C11" s="18">
        <f t="shared" ref="C11:L11" si="0">SUM(C7:C10)</f>
        <v>50000</v>
      </c>
      <c r="D11" s="18">
        <f t="shared" si="0"/>
        <v>0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50000</v>
      </c>
      <c r="K11" s="18">
        <f t="shared" si="0"/>
        <v>64325</v>
      </c>
      <c r="L11" s="18">
        <f t="shared" si="0"/>
        <v>0</v>
      </c>
      <c r="N11" s="18">
        <f>SUM(N7:N10)</f>
        <v>164325</v>
      </c>
    </row>
    <row r="12" spans="1:15" ht="15.75" thickTop="1" x14ac:dyDescent="0.2">
      <c r="A12" s="1"/>
      <c r="B12" s="1"/>
      <c r="C12" s="17"/>
      <c r="D12" s="17"/>
      <c r="E12" s="17"/>
      <c r="F12" s="17"/>
      <c r="G12" s="17"/>
      <c r="H12" s="17"/>
      <c r="I12" s="23"/>
      <c r="J12" s="23"/>
      <c r="K12" s="23"/>
      <c r="L12" s="23"/>
      <c r="N12" s="23"/>
    </row>
    <row r="13" spans="1:15" ht="15.75" x14ac:dyDescent="0.25">
      <c r="A13" s="3" t="s">
        <v>2</v>
      </c>
      <c r="B13" s="3"/>
      <c r="C13" s="19" t="s">
        <v>1</v>
      </c>
      <c r="D13" s="19" t="s">
        <v>1</v>
      </c>
      <c r="E13" s="19" t="s">
        <v>1</v>
      </c>
      <c r="F13" s="19" t="s">
        <v>1</v>
      </c>
      <c r="G13" s="19" t="s">
        <v>1</v>
      </c>
      <c r="H13" s="19" t="s">
        <v>1</v>
      </c>
      <c r="I13" s="19" t="s">
        <v>1</v>
      </c>
      <c r="J13" s="19" t="s">
        <v>1</v>
      </c>
      <c r="K13" s="19" t="s">
        <v>1</v>
      </c>
      <c r="L13" s="19" t="s">
        <v>1</v>
      </c>
      <c r="N13" s="19" t="s">
        <v>1</v>
      </c>
    </row>
    <row r="14" spans="1:15" x14ac:dyDescent="0.2">
      <c r="A14" s="10" t="s">
        <v>16</v>
      </c>
      <c r="B14" s="11" t="s">
        <v>17</v>
      </c>
      <c r="C14" s="16"/>
      <c r="D14" s="16"/>
      <c r="E14" s="16">
        <v>1000</v>
      </c>
      <c r="F14" s="16"/>
      <c r="G14" s="16">
        <v>1000</v>
      </c>
      <c r="H14" s="16"/>
      <c r="I14" s="16">
        <v>1000</v>
      </c>
      <c r="J14" s="16"/>
      <c r="K14" s="16"/>
      <c r="L14" s="16"/>
      <c r="M14" s="13"/>
      <c r="N14" s="25">
        <f t="shared" ref="N14:N20" si="1">SUM(C14:L14)</f>
        <v>3000</v>
      </c>
    </row>
    <row r="15" spans="1:15" x14ac:dyDescent="0.2">
      <c r="A15" s="10" t="s">
        <v>16</v>
      </c>
      <c r="B15" s="11" t="s">
        <v>18</v>
      </c>
      <c r="C15" s="16"/>
      <c r="D15" s="16"/>
      <c r="E15" s="16">
        <v>1000</v>
      </c>
      <c r="F15" s="16"/>
      <c r="G15" s="16">
        <v>1000</v>
      </c>
      <c r="H15" s="16"/>
      <c r="I15" s="16">
        <v>1000</v>
      </c>
      <c r="J15" s="16"/>
      <c r="K15" s="16"/>
      <c r="L15" s="16"/>
      <c r="M15" s="13"/>
      <c r="N15" s="25">
        <f t="shared" si="1"/>
        <v>3000</v>
      </c>
    </row>
    <row r="16" spans="1:15" x14ac:dyDescent="0.2">
      <c r="A16" s="10" t="s">
        <v>16</v>
      </c>
      <c r="B16" s="11" t="s">
        <v>19</v>
      </c>
      <c r="C16" s="16"/>
      <c r="D16" s="16"/>
      <c r="E16" s="16">
        <v>500</v>
      </c>
      <c r="F16" s="16"/>
      <c r="G16" s="16">
        <v>500</v>
      </c>
      <c r="H16" s="16"/>
      <c r="I16" s="16">
        <v>500</v>
      </c>
      <c r="J16" s="16"/>
      <c r="K16" s="16"/>
      <c r="L16" s="16"/>
      <c r="M16" s="13"/>
      <c r="N16" s="25">
        <f t="shared" si="1"/>
        <v>1500</v>
      </c>
    </row>
    <row r="17" spans="1:14" x14ac:dyDescent="0.2">
      <c r="A17" s="6"/>
      <c r="B17" s="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4"/>
      <c r="N17" s="23">
        <f t="shared" si="1"/>
        <v>0</v>
      </c>
    </row>
    <row r="18" spans="1:14" x14ac:dyDescent="0.2">
      <c r="A18" s="10" t="s">
        <v>20</v>
      </c>
      <c r="B18" s="11" t="s">
        <v>21</v>
      </c>
      <c r="C18" s="16">
        <v>3000</v>
      </c>
      <c r="D18" s="16">
        <v>3000</v>
      </c>
      <c r="E18" s="16">
        <v>3000</v>
      </c>
      <c r="F18" s="16">
        <v>3000</v>
      </c>
      <c r="G18" s="16">
        <v>3000</v>
      </c>
      <c r="H18" s="16">
        <v>3000</v>
      </c>
      <c r="I18" s="16">
        <v>3000</v>
      </c>
      <c r="J18" s="16">
        <v>3000</v>
      </c>
      <c r="K18" s="16">
        <v>3000</v>
      </c>
      <c r="L18" s="16">
        <v>3000</v>
      </c>
      <c r="M18" s="13"/>
      <c r="N18" s="25">
        <f t="shared" si="1"/>
        <v>30000</v>
      </c>
    </row>
    <row r="19" spans="1:14" x14ac:dyDescent="0.2">
      <c r="A19" s="10" t="s">
        <v>20</v>
      </c>
      <c r="B19" s="11" t="s">
        <v>22</v>
      </c>
      <c r="C19" s="16"/>
      <c r="D19" s="16"/>
      <c r="E19" s="16">
        <v>1000</v>
      </c>
      <c r="F19" s="16"/>
      <c r="G19" s="16">
        <v>1000</v>
      </c>
      <c r="H19" s="16"/>
      <c r="I19" s="16">
        <v>1000</v>
      </c>
      <c r="J19" s="16"/>
      <c r="K19" s="16"/>
      <c r="L19" s="16"/>
      <c r="M19" s="12"/>
      <c r="N19" s="25">
        <f t="shared" si="1"/>
        <v>3000</v>
      </c>
    </row>
    <row r="20" spans="1:14" x14ac:dyDescent="0.2">
      <c r="A20" s="10" t="s">
        <v>20</v>
      </c>
      <c r="B20" s="11" t="s">
        <v>19</v>
      </c>
      <c r="C20" s="16"/>
      <c r="D20" s="16"/>
      <c r="E20" s="16">
        <v>500</v>
      </c>
      <c r="F20" s="16"/>
      <c r="G20" s="16">
        <v>500</v>
      </c>
      <c r="H20" s="16"/>
      <c r="I20" s="16">
        <v>500</v>
      </c>
      <c r="J20" s="16"/>
      <c r="K20" s="16">
        <v>500</v>
      </c>
      <c r="L20" s="16"/>
      <c r="M20" s="12"/>
      <c r="N20" s="25">
        <f t="shared" si="1"/>
        <v>2000</v>
      </c>
    </row>
    <row r="21" spans="1:14" x14ac:dyDescent="0.2">
      <c r="A21" s="10" t="s">
        <v>20</v>
      </c>
      <c r="B21" s="11" t="s">
        <v>23</v>
      </c>
      <c r="C21" s="16">
        <v>0</v>
      </c>
      <c r="D21" s="16"/>
      <c r="E21" s="16">
        <v>0</v>
      </c>
      <c r="F21" s="16"/>
      <c r="G21" s="16">
        <v>500</v>
      </c>
      <c r="H21" s="16"/>
      <c r="I21" s="16">
        <v>0</v>
      </c>
      <c r="J21" s="16"/>
      <c r="K21" s="16">
        <v>500</v>
      </c>
      <c r="L21" s="16"/>
      <c r="M21" s="12"/>
      <c r="N21" s="25">
        <f t="shared" ref="N21:N22" si="2">SUM(C21:L21)</f>
        <v>1000</v>
      </c>
    </row>
    <row r="22" spans="1:14" x14ac:dyDescent="0.2">
      <c r="A22" s="10" t="s">
        <v>20</v>
      </c>
      <c r="B22" s="11" t="s">
        <v>34</v>
      </c>
      <c r="C22" s="16">
        <v>1000</v>
      </c>
      <c r="D22" s="16"/>
      <c r="E22" s="16">
        <v>1000</v>
      </c>
      <c r="F22" s="16"/>
      <c r="G22" s="16">
        <v>500</v>
      </c>
      <c r="H22" s="16"/>
      <c r="I22" s="16">
        <v>1000</v>
      </c>
      <c r="J22" s="16"/>
      <c r="K22" s="16">
        <v>500</v>
      </c>
      <c r="L22" s="16"/>
      <c r="M22" s="12"/>
      <c r="N22" s="25">
        <f t="shared" si="2"/>
        <v>4000</v>
      </c>
    </row>
    <row r="23" spans="1:14" x14ac:dyDescent="0.2">
      <c r="A23" s="6"/>
      <c r="B23" s="6"/>
      <c r="C23" s="17"/>
      <c r="D23" s="17"/>
      <c r="E23" s="17"/>
      <c r="F23" s="17"/>
      <c r="G23" s="17"/>
      <c r="H23" s="17"/>
      <c r="I23" s="17"/>
      <c r="J23" s="23"/>
      <c r="K23" s="23"/>
      <c r="L23" s="17"/>
      <c r="N23" s="23">
        <f t="shared" ref="N23:N29" si="3">SUM(C23:L23)</f>
        <v>0</v>
      </c>
    </row>
    <row r="24" spans="1:14" x14ac:dyDescent="0.2">
      <c r="A24" s="10" t="s">
        <v>24</v>
      </c>
      <c r="B24" s="11" t="s">
        <v>25</v>
      </c>
      <c r="C24" s="16"/>
      <c r="D24" s="16"/>
      <c r="E24" s="16"/>
      <c r="F24" s="16"/>
      <c r="G24" s="16">
        <v>2500</v>
      </c>
      <c r="H24" s="16"/>
      <c r="I24" s="16"/>
      <c r="J24" s="16"/>
      <c r="K24" s="25">
        <v>2000</v>
      </c>
      <c r="L24" s="16">
        <v>500</v>
      </c>
      <c r="M24" s="12"/>
      <c r="N24" s="25">
        <f t="shared" si="3"/>
        <v>5000</v>
      </c>
    </row>
    <row r="25" spans="1:14" x14ac:dyDescent="0.2">
      <c r="A25" s="6"/>
      <c r="B25" s="6"/>
      <c r="C25" s="17"/>
      <c r="D25" s="17"/>
      <c r="E25" s="17"/>
      <c r="F25" s="17"/>
      <c r="G25" s="17"/>
      <c r="H25" s="17"/>
      <c r="I25" s="17"/>
      <c r="J25" s="23"/>
      <c r="K25" s="23"/>
      <c r="L25" s="17"/>
      <c r="N25" s="23">
        <f t="shared" si="3"/>
        <v>0</v>
      </c>
    </row>
    <row r="26" spans="1:14" x14ac:dyDescent="0.2">
      <c r="A26" s="10" t="s">
        <v>27</v>
      </c>
      <c r="B26" s="11" t="s">
        <v>26</v>
      </c>
      <c r="C26" s="16"/>
      <c r="D26" s="16"/>
      <c r="E26" s="16"/>
      <c r="F26" s="16"/>
      <c r="G26" s="16"/>
      <c r="H26" s="16"/>
      <c r="I26" s="16"/>
      <c r="J26" s="25"/>
      <c r="K26" s="25">
        <v>43825</v>
      </c>
      <c r="L26" s="16"/>
      <c r="M26" s="12"/>
      <c r="N26" s="25">
        <f t="shared" si="3"/>
        <v>43825</v>
      </c>
    </row>
    <row r="27" spans="1:14" x14ac:dyDescent="0.2">
      <c r="A27" s="10" t="s">
        <v>27</v>
      </c>
      <c r="B27" s="11" t="s">
        <v>28</v>
      </c>
      <c r="C27" s="16"/>
      <c r="D27" s="16"/>
      <c r="E27" s="16"/>
      <c r="F27" s="16"/>
      <c r="G27" s="16"/>
      <c r="H27" s="16"/>
      <c r="I27" s="16"/>
      <c r="J27" s="25"/>
      <c r="K27" s="25">
        <v>35000</v>
      </c>
      <c r="L27" s="16"/>
      <c r="M27" s="12"/>
      <c r="N27" s="25">
        <f t="shared" si="3"/>
        <v>35000</v>
      </c>
    </row>
    <row r="28" spans="1:14" x14ac:dyDescent="0.2">
      <c r="A28" s="10" t="s">
        <v>27</v>
      </c>
      <c r="B28" s="11" t="s">
        <v>19</v>
      </c>
      <c r="C28" s="16"/>
      <c r="D28" s="16"/>
      <c r="E28" s="16"/>
      <c r="F28" s="16"/>
      <c r="G28" s="16"/>
      <c r="H28" s="16"/>
      <c r="I28" s="16"/>
      <c r="J28" s="25"/>
      <c r="K28" s="25">
        <v>11000</v>
      </c>
      <c r="L28" s="16"/>
      <c r="M28" s="12"/>
      <c r="N28" s="25">
        <f t="shared" si="3"/>
        <v>11000</v>
      </c>
    </row>
    <row r="29" spans="1:14" x14ac:dyDescent="0.2">
      <c r="A29" s="6"/>
      <c r="B29" s="6"/>
      <c r="C29" s="17"/>
      <c r="D29" s="17"/>
      <c r="E29" s="17"/>
      <c r="F29" s="17"/>
      <c r="G29" s="17"/>
      <c r="H29" s="17"/>
      <c r="I29" s="17"/>
      <c r="J29" s="23"/>
      <c r="K29" s="23"/>
      <c r="L29" s="17"/>
      <c r="N29" s="23">
        <f t="shared" si="3"/>
        <v>0</v>
      </c>
    </row>
    <row r="30" spans="1:14" x14ac:dyDescent="0.2">
      <c r="A30" s="10" t="s">
        <v>29</v>
      </c>
      <c r="B30" s="11" t="s">
        <v>32</v>
      </c>
      <c r="C30" s="16"/>
      <c r="D30" s="16"/>
      <c r="E30" s="16"/>
      <c r="F30" s="16"/>
      <c r="G30" s="16"/>
      <c r="H30" s="16"/>
      <c r="I30" s="16"/>
      <c r="J30" s="25"/>
      <c r="K30" s="25"/>
      <c r="L30" s="16"/>
      <c r="M30" s="12"/>
      <c r="N30" s="25">
        <f t="shared" ref="N30:N34" si="4">SUM(C30:L30)</f>
        <v>0</v>
      </c>
    </row>
    <row r="31" spans="1:14" x14ac:dyDescent="0.2">
      <c r="A31" s="6"/>
      <c r="B31" s="6"/>
      <c r="C31" s="17"/>
      <c r="D31" s="17"/>
      <c r="E31" s="17"/>
      <c r="F31" s="17"/>
      <c r="G31" s="17"/>
      <c r="H31" s="17"/>
      <c r="I31" s="17"/>
      <c r="J31" s="23"/>
      <c r="K31" s="23"/>
      <c r="L31" s="17"/>
      <c r="N31" s="23">
        <f t="shared" si="4"/>
        <v>0</v>
      </c>
    </row>
    <row r="32" spans="1:14" x14ac:dyDescent="0.2">
      <c r="A32" s="10" t="s">
        <v>31</v>
      </c>
      <c r="B32" s="11" t="s">
        <v>31</v>
      </c>
      <c r="C32" s="16"/>
      <c r="D32" s="16"/>
      <c r="E32" s="16"/>
      <c r="F32" s="16"/>
      <c r="G32" s="16"/>
      <c r="H32" s="16"/>
      <c r="I32" s="16"/>
      <c r="J32" s="25"/>
      <c r="K32" s="25">
        <v>2000</v>
      </c>
      <c r="L32" s="16"/>
      <c r="M32" s="12"/>
      <c r="N32" s="25">
        <f t="shared" si="4"/>
        <v>2000</v>
      </c>
    </row>
    <row r="33" spans="1:14" x14ac:dyDescent="0.2">
      <c r="A33" s="6"/>
      <c r="B33" s="6"/>
      <c r="C33" s="17"/>
      <c r="D33" s="17"/>
      <c r="E33" s="17"/>
      <c r="F33" s="17"/>
      <c r="G33" s="17"/>
      <c r="H33" s="17"/>
      <c r="I33" s="17"/>
      <c r="J33" s="23"/>
      <c r="K33" s="23"/>
      <c r="L33" s="17"/>
      <c r="N33" s="23">
        <f t="shared" si="4"/>
        <v>0</v>
      </c>
    </row>
    <row r="34" spans="1:14" x14ac:dyDescent="0.2">
      <c r="A34" s="10" t="s">
        <v>30</v>
      </c>
      <c r="B34" s="11" t="s">
        <v>33</v>
      </c>
      <c r="C34" s="16"/>
      <c r="D34" s="16"/>
      <c r="E34" s="16"/>
      <c r="F34" s="16"/>
      <c r="G34" s="16"/>
      <c r="H34" s="16"/>
      <c r="I34" s="16">
        <v>10000</v>
      </c>
      <c r="J34" s="25"/>
      <c r="K34" s="25"/>
      <c r="L34" s="16">
        <v>10000</v>
      </c>
      <c r="M34" s="12"/>
      <c r="N34" s="25">
        <f t="shared" si="4"/>
        <v>20000</v>
      </c>
    </row>
    <row r="35" spans="1:14" x14ac:dyDescent="0.2">
      <c r="A35" s="1"/>
      <c r="B35" s="1"/>
      <c r="C35" s="17"/>
      <c r="D35" s="17"/>
      <c r="E35" s="17"/>
      <c r="F35" s="17"/>
      <c r="G35" s="17"/>
      <c r="H35" s="17"/>
      <c r="I35" s="23"/>
      <c r="J35" s="23"/>
      <c r="K35" s="23"/>
      <c r="L35" s="23"/>
      <c r="N35" s="23"/>
    </row>
    <row r="36" spans="1:14" ht="15.75" thickBot="1" x14ac:dyDescent="0.25">
      <c r="A36" s="9" t="s">
        <v>11</v>
      </c>
      <c r="B36" s="7"/>
      <c r="C36" s="18">
        <f t="shared" ref="C36:L36" si="5">SUM(C14:C35)</f>
        <v>4000</v>
      </c>
      <c r="D36" s="18">
        <f t="shared" si="5"/>
        <v>3000</v>
      </c>
      <c r="E36" s="18">
        <f t="shared" si="5"/>
        <v>8000</v>
      </c>
      <c r="F36" s="18">
        <f t="shared" si="5"/>
        <v>3000</v>
      </c>
      <c r="G36" s="18">
        <f t="shared" si="5"/>
        <v>10500</v>
      </c>
      <c r="H36" s="18">
        <f t="shared" si="5"/>
        <v>3000</v>
      </c>
      <c r="I36" s="18">
        <f t="shared" si="5"/>
        <v>18000</v>
      </c>
      <c r="J36" s="18">
        <f t="shared" si="5"/>
        <v>3000</v>
      </c>
      <c r="K36" s="18">
        <f t="shared" si="5"/>
        <v>98325</v>
      </c>
      <c r="L36" s="18">
        <f t="shared" si="5"/>
        <v>13500</v>
      </c>
      <c r="N36" s="18">
        <f>SUM(N14:N35)</f>
        <v>164325</v>
      </c>
    </row>
    <row r="37" spans="1:14" ht="15.75" thickTop="1" x14ac:dyDescent="0.2">
      <c r="A37" s="1"/>
      <c r="B37" s="1"/>
      <c r="C37" s="17"/>
      <c r="D37" s="17"/>
      <c r="E37" s="17"/>
      <c r="F37" s="17"/>
      <c r="G37" s="17"/>
      <c r="H37" s="17"/>
      <c r="I37" s="23"/>
      <c r="J37" s="23"/>
      <c r="K37" s="23"/>
      <c r="L37" s="23"/>
      <c r="N37" s="23"/>
    </row>
    <row r="38" spans="1:14" x14ac:dyDescent="0.2">
      <c r="A38" s="21" t="s">
        <v>3</v>
      </c>
      <c r="B38" s="22"/>
      <c r="C38" s="16">
        <f t="shared" ref="C38:L38" si="6">C11-C36</f>
        <v>46000</v>
      </c>
      <c r="D38" s="16">
        <f t="shared" si="6"/>
        <v>-3000</v>
      </c>
      <c r="E38" s="16">
        <f t="shared" si="6"/>
        <v>-8000</v>
      </c>
      <c r="F38" s="16">
        <f t="shared" si="6"/>
        <v>-3000</v>
      </c>
      <c r="G38" s="16">
        <f t="shared" si="6"/>
        <v>-10500</v>
      </c>
      <c r="H38" s="16">
        <f t="shared" si="6"/>
        <v>-3000</v>
      </c>
      <c r="I38" s="16">
        <f t="shared" si="6"/>
        <v>-18000</v>
      </c>
      <c r="J38" s="16">
        <f t="shared" si="6"/>
        <v>47000</v>
      </c>
      <c r="K38" s="16">
        <f t="shared" si="6"/>
        <v>-34000</v>
      </c>
      <c r="L38" s="16">
        <f t="shared" si="6"/>
        <v>-13500</v>
      </c>
      <c r="N38" s="17">
        <f>N11-N36</f>
        <v>0</v>
      </c>
    </row>
    <row r="39" spans="1:14" x14ac:dyDescent="0.2">
      <c r="A39" s="21" t="s">
        <v>4</v>
      </c>
      <c r="B39" s="22"/>
      <c r="C39" s="16">
        <v>0</v>
      </c>
      <c r="D39" s="16">
        <f t="shared" ref="D39:L39" si="7">C41</f>
        <v>46000</v>
      </c>
      <c r="E39" s="16">
        <f t="shared" si="7"/>
        <v>43000</v>
      </c>
      <c r="F39" s="16">
        <f t="shared" si="7"/>
        <v>35000</v>
      </c>
      <c r="G39" s="16">
        <f t="shared" si="7"/>
        <v>32000</v>
      </c>
      <c r="H39" s="16">
        <f t="shared" si="7"/>
        <v>21500</v>
      </c>
      <c r="I39" s="16">
        <f t="shared" si="7"/>
        <v>18500</v>
      </c>
      <c r="J39" s="16">
        <f t="shared" si="7"/>
        <v>500</v>
      </c>
      <c r="K39" s="16">
        <f t="shared" si="7"/>
        <v>47500</v>
      </c>
      <c r="L39" s="16">
        <f t="shared" si="7"/>
        <v>13500</v>
      </c>
      <c r="N39" s="17">
        <f>+C39</f>
        <v>0</v>
      </c>
    </row>
    <row r="40" spans="1:14" x14ac:dyDescent="0.2">
      <c r="A40" s="1"/>
      <c r="B40" s="1"/>
      <c r="C40" s="17"/>
      <c r="D40" s="17"/>
      <c r="E40" s="17"/>
      <c r="F40" s="17"/>
      <c r="G40" s="17"/>
      <c r="H40" s="17"/>
      <c r="I40" s="23"/>
      <c r="J40" s="23"/>
      <c r="K40" s="23"/>
      <c r="L40" s="23"/>
      <c r="N40" s="23"/>
    </row>
    <row r="41" spans="1:14" ht="15.75" thickBot="1" x14ac:dyDescent="0.25">
      <c r="A41" s="1" t="s">
        <v>5</v>
      </c>
      <c r="B41" s="1"/>
      <c r="C41" s="18">
        <f t="shared" ref="C41:L41" si="8">C38+C39</f>
        <v>46000</v>
      </c>
      <c r="D41" s="18">
        <f t="shared" si="8"/>
        <v>43000</v>
      </c>
      <c r="E41" s="18">
        <f t="shared" si="8"/>
        <v>35000</v>
      </c>
      <c r="F41" s="18">
        <f t="shared" si="8"/>
        <v>32000</v>
      </c>
      <c r="G41" s="18">
        <f t="shared" si="8"/>
        <v>21500</v>
      </c>
      <c r="H41" s="18">
        <f t="shared" si="8"/>
        <v>18500</v>
      </c>
      <c r="I41" s="18">
        <f t="shared" si="8"/>
        <v>500</v>
      </c>
      <c r="J41" s="18">
        <f t="shared" si="8"/>
        <v>47500</v>
      </c>
      <c r="K41" s="18">
        <f t="shared" si="8"/>
        <v>13500</v>
      </c>
      <c r="L41" s="18">
        <f t="shared" si="8"/>
        <v>0</v>
      </c>
      <c r="N41" s="18">
        <f>N38+N39</f>
        <v>0</v>
      </c>
    </row>
    <row r="42" spans="1:14" s="4" customFormat="1" ht="15.75" thickTop="1" x14ac:dyDescent="0.2">
      <c r="A42" s="1"/>
      <c r="B42" s="1"/>
      <c r="C42" s="20"/>
      <c r="D42" s="20"/>
      <c r="E42" s="20"/>
      <c r="F42" s="20"/>
      <c r="G42" s="20"/>
      <c r="H42" s="20"/>
      <c r="I42" s="24"/>
      <c r="J42" s="24"/>
      <c r="K42" s="24"/>
      <c r="L42" s="24"/>
      <c r="M42"/>
      <c r="N42" s="24"/>
    </row>
  </sheetData>
  <pageMargins left="0.31496062992125984" right="0" top="0.51181102362204722" bottom="0.6692913385826772" header="0.51181102362204722" footer="0.51181102362204722"/>
  <pageSetup paperSize="8" scale="92" orientation="landscape" cellComments="asDisplayed" horizontalDpi="300" verticalDpi="300" r:id="rId1"/>
  <headerFooter alignWithMargins="0">
    <oddFooter>&amp;C&amp;8Prepared by Ope&amp;R&amp;9&amp;F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4A0B57B-F8FC-4F2E-AF09-D29E42B16624}"/>
</file>

<file path=customXml/itemProps2.xml><?xml version="1.0" encoding="utf-8"?>
<ds:datastoreItem xmlns:ds="http://schemas.openxmlformats.org/officeDocument/2006/customXml" ds:itemID="{3FAE537C-6226-4DE3-A487-5F3EB37E6C15}"/>
</file>

<file path=customXml/itemProps3.xml><?xml version="1.0" encoding="utf-8"?>
<ds:datastoreItem xmlns:ds="http://schemas.openxmlformats.org/officeDocument/2006/customXml" ds:itemID="{9410AC06-4AC4-420D-8B52-5ACB1A6E134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Sheet1</vt:lpstr>
      <vt:lpstr>Summary!Print_Area</vt:lpstr>
      <vt:lpstr>Summary!Print_Titles</vt:lpstr>
    </vt:vector>
  </TitlesOfParts>
  <Company>Iain Stewart Consultants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 Igbinyemi</dc:creator>
  <cp:lastModifiedBy>Sam Hunt</cp:lastModifiedBy>
  <cp:lastPrinted>2016-06-08T08:23:20Z</cp:lastPrinted>
  <dcterms:created xsi:type="dcterms:W3CDTF">1999-11-02T12:27:09Z</dcterms:created>
  <dcterms:modified xsi:type="dcterms:W3CDTF">2016-06-08T08:47:28Z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