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Niccy Hallifax\Downloads\"/>
    </mc:Choice>
  </mc:AlternateContent>
  <bookViews>
    <workbookView xWindow="0" yWindow="0" windowWidth="18426" windowHeight="5946" tabRatio="788"/>
  </bookViews>
  <sheets>
    <sheet name="Calendar" sheetId="14" r:id="rId1"/>
  </sheets>
  <definedNames>
    <definedName name="Calendar10Month">Calendar!$C$249</definedName>
    <definedName name="Calendar10MonthOption">MATCH(Calendar10Month,Months,0)</definedName>
    <definedName name="Calendar10Year">Calendar!$B$249</definedName>
    <definedName name="Calendar11Month">Calendar!$C$263</definedName>
    <definedName name="Calendar11MonthOption">MATCH(Calendar11Month,Months,0)</definedName>
    <definedName name="Calendar11Year">Calendar!$B$263</definedName>
    <definedName name="Calendar12Month">Calendar!$C$277</definedName>
    <definedName name="Calendar12MonthOption">MATCH(Calendar12Month,Months,0)</definedName>
    <definedName name="Calendar12Year">Calendar!$B$277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Calendar!$C$89</definedName>
    <definedName name="Calendar6MonthOption">MATCH(Calendar6Month,Months,0)</definedName>
    <definedName name="Calendar6Year">Calendar!$B$89</definedName>
    <definedName name="Calendar7Month">Calendar!$C$207</definedName>
    <definedName name="Calendar7MonthOption">MATCH(Calendar7Month,Months,0)</definedName>
    <definedName name="Calendar7Year">Calendar!$B$207</definedName>
    <definedName name="Calendar8Month">Calendar!$C$221</definedName>
    <definedName name="Calendar8MonthOption">MATCH(Calendar8Month,Months,0)</definedName>
    <definedName name="Calendar8Year">Calendar!$B$221</definedName>
    <definedName name="Calendar9Month">Calendar!$C$235</definedName>
    <definedName name="Calendar9MonthOption">MATCH(Calendar9Month,Months,0)</definedName>
    <definedName name="Calendar9Year">Calendar!$B$235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Calendar!$B$1:$I$290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71027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s="1" a="1"/>
  <c r="G35" i="14" l="1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5" i="14"/>
  <c r="C57" i="14"/>
  <c r="B55" i="14"/>
  <c r="H53" i="14" l="1"/>
  <c r="E51" i="14"/>
  <c r="C45" i="14"/>
  <c r="C44" i="14" s="1"/>
  <c r="G47" i="14"/>
  <c r="F47" i="14"/>
  <c r="C89" i="14"/>
  <c r="H47" i="14"/>
  <c r="G49" i="14"/>
  <c r="D47" i="14"/>
  <c r="B89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71" i="14" a="1"/>
  <c r="E71" i="14" s="1"/>
  <c r="B77" i="14" a="1"/>
  <c r="E77" i="14" s="1"/>
  <c r="B65" i="14" a="1"/>
  <c r="E65" i="14" s="1"/>
  <c r="B83" i="14" a="1"/>
  <c r="F83" i="14" s="1"/>
  <c r="B59" i="14" a="1"/>
  <c r="B59" i="14" s="1"/>
  <c r="B58" i="14" s="1"/>
  <c r="B97" i="14" l="1" a="1"/>
  <c r="B97" i="14" s="1"/>
  <c r="B205" i="14" a="1"/>
  <c r="B115" i="14" a="1"/>
  <c r="E115" i="14" s="1"/>
  <c r="B83" i="14"/>
  <c r="D71" i="14"/>
  <c r="C65" i="14"/>
  <c r="H65" i="14"/>
  <c r="B65" i="14"/>
  <c r="F71" i="14"/>
  <c r="B91" i="14" a="1"/>
  <c r="B109" i="14" a="1"/>
  <c r="D109" i="14" s="1"/>
  <c r="G65" i="14"/>
  <c r="C207" i="14"/>
  <c r="B207" i="14"/>
  <c r="F65" i="14"/>
  <c r="D65" i="14"/>
  <c r="B103" i="14" a="1"/>
  <c r="C103" i="14" s="1"/>
  <c r="H71" i="14"/>
  <c r="D77" i="14"/>
  <c r="H59" i="14"/>
  <c r="H58" i="14" s="1"/>
  <c r="G83" i="14"/>
  <c r="D83" i="14"/>
  <c r="C71" i="14"/>
  <c r="G71" i="14"/>
  <c r="B71" i="14"/>
  <c r="G77" i="14"/>
  <c r="B77" i="14"/>
  <c r="C77" i="14"/>
  <c r="F59" i="14"/>
  <c r="F58" i="14" s="1"/>
  <c r="E59" i="14"/>
  <c r="E58" i="14" s="1"/>
  <c r="C59" i="14"/>
  <c r="C58" i="14" s="1"/>
  <c r="H83" i="14"/>
  <c r="G59" i="14"/>
  <c r="G58" i="14" s="1"/>
  <c r="H77" i="14"/>
  <c r="C83" i="14"/>
  <c r="F77" i="14"/>
  <c r="D59" i="14"/>
  <c r="D58" i="14" s="1"/>
  <c r="E83" i="14"/>
  <c r="C97" i="14" l="1"/>
  <c r="E97" i="14"/>
  <c r="D97" i="14"/>
  <c r="H97" i="14"/>
  <c r="F97" i="14"/>
  <c r="B219" i="14" a="1"/>
  <c r="C219" i="14" s="1"/>
  <c r="G97" i="14"/>
  <c r="C115" i="14"/>
  <c r="B115" i="14"/>
  <c r="F115" i="14"/>
  <c r="B213" i="14" a="1"/>
  <c r="D213" i="14" s="1"/>
  <c r="G109" i="14"/>
  <c r="C221" i="14"/>
  <c r="C109" i="14"/>
  <c r="H115" i="14"/>
  <c r="B215" i="14" a="1"/>
  <c r="H215" i="14" s="1"/>
  <c r="G115" i="14"/>
  <c r="D115" i="14"/>
  <c r="B205" i="14"/>
  <c r="C205" i="14"/>
  <c r="C91" i="14"/>
  <c r="C90" i="14" s="1"/>
  <c r="B91" i="14"/>
  <c r="B90" i="14" s="1"/>
  <c r="B211" i="14" a="1"/>
  <c r="B209" i="14" a="1"/>
  <c r="E91" i="14"/>
  <c r="E90" i="14" s="1"/>
  <c r="B221" i="14"/>
  <c r="B217" i="14" a="1"/>
  <c r="H217" i="14" s="1"/>
  <c r="H91" i="14"/>
  <c r="H90" i="14" s="1"/>
  <c r="F91" i="14"/>
  <c r="F90" i="14" s="1"/>
  <c r="G91" i="14"/>
  <c r="G90" i="14" s="1"/>
  <c r="D91" i="14"/>
  <c r="D90" i="14" s="1"/>
  <c r="E103" i="14"/>
  <c r="H103" i="14"/>
  <c r="F103" i="14"/>
  <c r="G103" i="14"/>
  <c r="D103" i="14"/>
  <c r="B103" i="14"/>
  <c r="B109" i="14"/>
  <c r="F109" i="14"/>
  <c r="H109" i="14"/>
  <c r="E109" i="14"/>
  <c r="B213" i="14" l="1"/>
  <c r="B219" i="14"/>
  <c r="B223" i="14" a="1"/>
  <c r="H223" i="14" s="1"/>
  <c r="H222" i="14" s="1"/>
  <c r="F213" i="14"/>
  <c r="B233" i="14" a="1"/>
  <c r="B233" i="14" s="1"/>
  <c r="G213" i="14"/>
  <c r="B227" i="14" a="1"/>
  <c r="E227" i="14" s="1"/>
  <c r="B225" i="14" a="1"/>
  <c r="B225" i="14" s="1"/>
  <c r="D215" i="14"/>
  <c r="C213" i="14"/>
  <c r="C235" i="14"/>
  <c r="E213" i="14"/>
  <c r="H213" i="14"/>
  <c r="F215" i="14"/>
  <c r="G215" i="14"/>
  <c r="C215" i="14"/>
  <c r="B217" i="14"/>
  <c r="D217" i="14"/>
  <c r="F217" i="14"/>
  <c r="C217" i="14"/>
  <c r="B235" i="14"/>
  <c r="B231" i="14" a="1"/>
  <c r="E231" i="14" s="1"/>
  <c r="B229" i="14" a="1"/>
  <c r="B229" i="14" s="1"/>
  <c r="B215" i="14"/>
  <c r="E215" i="14"/>
  <c r="E211" i="14"/>
  <c r="G211" i="14"/>
  <c r="F211" i="14"/>
  <c r="B211" i="14"/>
  <c r="H211" i="14"/>
  <c r="D211" i="14"/>
  <c r="C211" i="14"/>
  <c r="G209" i="14"/>
  <c r="G208" i="14" s="1"/>
  <c r="E209" i="14"/>
  <c r="E208" i="14" s="1"/>
  <c r="C209" i="14"/>
  <c r="C208" i="14" s="1"/>
  <c r="B209" i="14"/>
  <c r="B208" i="14" s="1"/>
  <c r="H209" i="14"/>
  <c r="H208" i="14" s="1"/>
  <c r="D209" i="14"/>
  <c r="D208" i="14" s="1"/>
  <c r="F209" i="14"/>
  <c r="F208" i="14" s="1"/>
  <c r="E217" i="14"/>
  <c r="G217" i="14"/>
  <c r="D223" i="14" l="1"/>
  <c r="D222" i="14" s="1"/>
  <c r="C223" i="14"/>
  <c r="C222" i="14" s="1"/>
  <c r="C233" i="14"/>
  <c r="D225" i="14"/>
  <c r="G223" i="14"/>
  <c r="G222" i="14" s="1"/>
  <c r="B241" i="14" a="1"/>
  <c r="C241" i="14" s="1"/>
  <c r="F223" i="14"/>
  <c r="F222" i="14" s="1"/>
  <c r="E223" i="14"/>
  <c r="E222" i="14" s="1"/>
  <c r="C225" i="14"/>
  <c r="B223" i="14"/>
  <c r="B222" i="14" s="1"/>
  <c r="B237" i="14" a="1"/>
  <c r="F237" i="14" s="1"/>
  <c r="F236" i="14" s="1"/>
  <c r="C227" i="14"/>
  <c r="B245" i="14" a="1"/>
  <c r="G245" i="14" s="1"/>
  <c r="B227" i="14"/>
  <c r="G227" i="14"/>
  <c r="H227" i="14"/>
  <c r="H225" i="14"/>
  <c r="E225" i="14"/>
  <c r="G225" i="14"/>
  <c r="F225" i="14"/>
  <c r="C249" i="14"/>
  <c r="B243" i="14" a="1"/>
  <c r="E243" i="14" s="1"/>
  <c r="D227" i="14"/>
  <c r="F227" i="14"/>
  <c r="B247" i="14" a="1"/>
  <c r="B247" i="14" s="1"/>
  <c r="B249" i="14"/>
  <c r="C229" i="14"/>
  <c r="D229" i="14"/>
  <c r="B239" i="14" a="1"/>
  <c r="F239" i="14" s="1"/>
  <c r="G229" i="14"/>
  <c r="H229" i="14"/>
  <c r="H231" i="14"/>
  <c r="G231" i="14"/>
  <c r="B231" i="14"/>
  <c r="E229" i="14"/>
  <c r="D231" i="14"/>
  <c r="F231" i="14"/>
  <c r="F229" i="14"/>
  <c r="C231" i="14"/>
  <c r="H241" i="14" l="1"/>
  <c r="E241" i="14"/>
  <c r="D241" i="14"/>
  <c r="G241" i="14"/>
  <c r="B241" i="14"/>
  <c r="F241" i="14"/>
  <c r="H237" i="14"/>
  <c r="H236" i="14" s="1"/>
  <c r="B255" i="14" a="1"/>
  <c r="D255" i="14" s="1"/>
  <c r="H245" i="14"/>
  <c r="C245" i="14"/>
  <c r="C237" i="14"/>
  <c r="C236" i="14" s="1"/>
  <c r="B243" i="14"/>
  <c r="E237" i="14"/>
  <c r="E236" i="14" s="1"/>
  <c r="B237" i="14"/>
  <c r="B236" i="14" s="1"/>
  <c r="D245" i="14"/>
  <c r="B251" i="14" a="1"/>
  <c r="F251" i="14" s="1"/>
  <c r="F250" i="14" s="1"/>
  <c r="B259" i="14" a="1"/>
  <c r="F259" i="14" s="1"/>
  <c r="B261" i="14" a="1"/>
  <c r="B261" i="14" s="1"/>
  <c r="B245" i="14"/>
  <c r="E245" i="14"/>
  <c r="D237" i="14"/>
  <c r="D236" i="14" s="1"/>
  <c r="G237" i="14"/>
  <c r="G236" i="14" s="1"/>
  <c r="H239" i="14"/>
  <c r="B257" i="14" a="1"/>
  <c r="C257" i="14" s="1"/>
  <c r="E239" i="14"/>
  <c r="B263" i="14"/>
  <c r="G243" i="14"/>
  <c r="D243" i="14"/>
  <c r="C263" i="14"/>
  <c r="H243" i="14"/>
  <c r="F245" i="14"/>
  <c r="F243" i="14"/>
  <c r="C247" i="14"/>
  <c r="B253" i="14" a="1"/>
  <c r="G253" i="14" s="1"/>
  <c r="D239" i="14"/>
  <c r="C243" i="14"/>
  <c r="G239" i="14"/>
  <c r="C239" i="14"/>
  <c r="B239" i="14"/>
  <c r="B255" i="14" l="1"/>
  <c r="C255" i="14"/>
  <c r="H255" i="14"/>
  <c r="E255" i="14"/>
  <c r="F255" i="14"/>
  <c r="G255" i="14"/>
  <c r="D251" i="14"/>
  <c r="D250" i="14" s="1"/>
  <c r="C251" i="14"/>
  <c r="C250" i="14" s="1"/>
  <c r="H251" i="14"/>
  <c r="H250" i="14" s="1"/>
  <c r="E251" i="14"/>
  <c r="E250" i="14" s="1"/>
  <c r="H257" i="14"/>
  <c r="G257" i="14"/>
  <c r="G259" i="14"/>
  <c r="E259" i="14"/>
  <c r="B275" i="14" a="1"/>
  <c r="B275" i="14" s="1"/>
  <c r="B267" i="14" a="1"/>
  <c r="F267" i="14" s="1"/>
  <c r="B259" i="14"/>
  <c r="G251" i="14"/>
  <c r="G250" i="14" s="1"/>
  <c r="H259" i="14"/>
  <c r="B251" i="14"/>
  <c r="B250" i="14" s="1"/>
  <c r="C277" i="14"/>
  <c r="B269" i="14" a="1"/>
  <c r="B269" i="14" s="1"/>
  <c r="C261" i="14"/>
  <c r="B271" i="14" a="1"/>
  <c r="B271" i="14" s="1"/>
  <c r="D259" i="14"/>
  <c r="C259" i="14"/>
  <c r="B277" i="14"/>
  <c r="B273" i="14" a="1"/>
  <c r="F273" i="14" s="1"/>
  <c r="B257" i="14"/>
  <c r="E257" i="14"/>
  <c r="B253" i="14"/>
  <c r="B265" i="14" a="1"/>
  <c r="B265" i="14" s="1"/>
  <c r="B264" i="14" s="1"/>
  <c r="E253" i="14"/>
  <c r="F257" i="14"/>
  <c r="D257" i="14"/>
  <c r="H253" i="14"/>
  <c r="F253" i="14"/>
  <c r="D253" i="14"/>
  <c r="C253" i="14"/>
  <c r="H267" i="14" l="1"/>
  <c r="B287" i="14" a="1"/>
  <c r="C287" i="14" s="1"/>
  <c r="C275" i="14"/>
  <c r="D267" i="14"/>
  <c r="E267" i="14"/>
  <c r="B267" i="14"/>
  <c r="G267" i="14"/>
  <c r="C267" i="14"/>
  <c r="D269" i="14"/>
  <c r="G269" i="14"/>
  <c r="H269" i="14"/>
  <c r="C269" i="14"/>
  <c r="E269" i="14"/>
  <c r="F269" i="14"/>
  <c r="B279" i="14" a="1"/>
  <c r="D279" i="14" s="1"/>
  <c r="D278" i="14" s="1"/>
  <c r="B283" i="14" a="1"/>
  <c r="B283" i="14" s="1"/>
  <c r="D265" i="14"/>
  <c r="D264" i="14" s="1"/>
  <c r="F271" i="14"/>
  <c r="B281" i="14" a="1"/>
  <c r="G281" i="14" s="1"/>
  <c r="G273" i="14"/>
  <c r="B285" i="14" a="1"/>
  <c r="F285" i="14" s="1"/>
  <c r="E265" i="14"/>
  <c r="E264" i="14" s="1"/>
  <c r="G271" i="14"/>
  <c r="D273" i="14"/>
  <c r="E271" i="14"/>
  <c r="H271" i="14"/>
  <c r="H273" i="14"/>
  <c r="B289" i="14" a="1"/>
  <c r="C289" i="14" s="1"/>
  <c r="H265" i="14"/>
  <c r="H264" i="14" s="1"/>
  <c r="F265" i="14"/>
  <c r="F264" i="14" s="1"/>
  <c r="C271" i="14"/>
  <c r="D271" i="14"/>
  <c r="C273" i="14"/>
  <c r="B273" i="14"/>
  <c r="C265" i="14"/>
  <c r="C264" i="14" s="1"/>
  <c r="G265" i="14"/>
  <c r="G264" i="14" s="1"/>
  <c r="E273" i="14"/>
  <c r="E287" i="14" l="1"/>
  <c r="G287" i="14"/>
  <c r="F287" i="14"/>
  <c r="B287" i="14"/>
  <c r="D287" i="14"/>
  <c r="H287" i="14"/>
  <c r="C285" i="14"/>
  <c r="C279" i="14"/>
  <c r="C278" i="14" s="1"/>
  <c r="G279" i="14"/>
  <c r="G278" i="14" s="1"/>
  <c r="H279" i="14"/>
  <c r="H278" i="14" s="1"/>
  <c r="B279" i="14"/>
  <c r="B278" i="14" s="1"/>
  <c r="H285" i="14"/>
  <c r="E279" i="14"/>
  <c r="E278" i="14" s="1"/>
  <c r="F279" i="14"/>
  <c r="F278" i="14" s="1"/>
  <c r="B285" i="14"/>
  <c r="D283" i="14"/>
  <c r="H283" i="14"/>
  <c r="E283" i="14"/>
  <c r="F283" i="14"/>
  <c r="C283" i="14"/>
  <c r="G283" i="14"/>
  <c r="C281" i="14"/>
  <c r="H281" i="14"/>
  <c r="E281" i="14"/>
  <c r="B281" i="14"/>
  <c r="F281" i="14"/>
  <c r="D281" i="14"/>
  <c r="B289" i="14"/>
  <c r="D285" i="14"/>
  <c r="G285" i="14"/>
  <c r="E285" i="14"/>
</calcChain>
</file>

<file path=xl/sharedStrings.xml><?xml version="1.0" encoding="utf-8"?>
<sst xmlns="http://schemas.openxmlformats.org/spreadsheetml/2006/main" count="71" uniqueCount="29">
  <si>
    <t>Notes:</t>
  </si>
  <si>
    <t>MONDAY</t>
  </si>
  <si>
    <t>August</t>
  </si>
  <si>
    <t>Press</t>
  </si>
  <si>
    <t>Launch</t>
  </si>
  <si>
    <t>Closed</t>
  </si>
  <si>
    <t>All</t>
  </si>
  <si>
    <t>NYE</t>
  </si>
  <si>
    <t>Laura</t>
  </si>
  <si>
    <t>Haith</t>
  </si>
  <si>
    <t>Xmas eve</t>
  </si>
  <si>
    <t>Xmas Party</t>
  </si>
  <si>
    <t>Xmas Day</t>
  </si>
  <si>
    <t>Boxing Day</t>
  </si>
  <si>
    <t>LAURA = 17</t>
  </si>
  <si>
    <t>HAITH = 17</t>
  </si>
  <si>
    <t>BOTH = 3</t>
  </si>
  <si>
    <t>LB annual leave</t>
  </si>
  <si>
    <t>office closed</t>
  </si>
  <si>
    <t>LB TOIL</t>
  </si>
  <si>
    <t>HR TOIL</t>
  </si>
  <si>
    <t>NYD</t>
  </si>
  <si>
    <t>HR annual leave</t>
  </si>
  <si>
    <t>Freelance cover</t>
  </si>
  <si>
    <t>freelance shadowing</t>
  </si>
  <si>
    <t>freelance briefing</t>
  </si>
  <si>
    <t>Laura/ Niccy</t>
  </si>
  <si>
    <t>NH on phone only</t>
  </si>
  <si>
    <t>GET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</si>
</sst>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"/>
  </numFmts>
  <fonts count="19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sz val="10"/>
      <name val="Calibri"/>
      <family val="2"/>
    </font>
    <font>
      <b/>
      <sz val="10"/>
      <color theme="0"/>
      <name val="Calibri"/>
      <family val="2"/>
    </font>
    <font>
      <sz val="10"/>
      <color theme="4" tint="-0.24994659260841701"/>
      <name val="Calibri"/>
      <family val="2"/>
    </font>
    <font>
      <sz val="10"/>
      <color theme="1"/>
      <name val="Calibri"/>
      <family val="2"/>
    </font>
    <font>
      <b/>
      <sz val="28"/>
      <color theme="0"/>
      <name val="Calibri"/>
      <family val="2"/>
    </font>
    <font>
      <sz val="36"/>
      <color theme="1" tint="0.34998626667073579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</borders>
  <cellStyleXfs count="13">
    <xf numFmtId="0" fontId="0" fillId="0" borderId="0" applyFill="0" applyBorder="0" applyProtection="0"/>
    <xf numFmtId="0" fontId="12" fillId="3" borderId="0" applyNumberFormat="0" applyBorder="0" applyAlignment="0" applyProtection="0"/>
    <xf numFmtId="0" fontId="6" fillId="0" borderId="0" applyNumberFormat="0" applyFill="0" applyProtection="0">
      <alignment horizontal="left" indent="3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164" fontId="8" fillId="0" borderId="9" applyFill="0" applyProtection="0">
      <alignment horizontal="left" vertical="center" wrapText="1" indent="1"/>
    </xf>
    <xf numFmtId="164" fontId="11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0" fillId="0" borderId="8" applyNumberFormat="0" applyFill="0" applyProtection="0">
      <alignment horizontal="left" vertical="center" wrapText="1" indent="1"/>
    </xf>
    <xf numFmtId="0" fontId="5" fillId="6" borderId="0" applyNumberFormat="0" applyBorder="0" applyProtection="0">
      <alignment horizontal="center"/>
    </xf>
    <xf numFmtId="0" fontId="9" fillId="7" borderId="3" applyNumberFormat="0" applyProtection="0">
      <alignment horizontal="left" vertical="center" indent="1"/>
    </xf>
    <xf numFmtId="0" fontId="9" fillId="6" borderId="3" applyNumberFormat="0" applyProtection="0">
      <alignment horizontal="left" indent="1"/>
    </xf>
    <xf numFmtId="0" fontId="7" fillId="0" borderId="0" applyNumberFormat="0" applyFill="0" applyBorder="0" applyAlignment="0" applyProtection="0"/>
  </cellStyleXfs>
  <cellXfs count="38">
    <xf numFmtId="0" fontId="0" fillId="0" borderId="0" xfId="0"/>
    <xf numFmtId="0" fontId="13" fillId="2" borderId="0" xfId="0" applyFont="1" applyFill="1"/>
    <xf numFmtId="0" fontId="14" fillId="6" borderId="0" xfId="9" applyFont="1">
      <alignment horizontal="center"/>
    </xf>
    <xf numFmtId="0" fontId="15" fillId="0" borderId="0" xfId="2" applyFont="1">
      <alignment horizontal="left" indent="3"/>
    </xf>
    <xf numFmtId="0" fontId="13" fillId="0" borderId="0" xfId="0" applyFont="1"/>
    <xf numFmtId="0" fontId="14" fillId="7" borderId="3" xfId="10" applyFont="1" applyAlignment="1">
      <alignment horizontal="left" vertical="center" indent="1"/>
    </xf>
    <xf numFmtId="0" fontId="14" fillId="6" borderId="3" xfId="11" applyFont="1" applyAlignment="1">
      <alignment horizontal="left" vertical="center" indent="1"/>
    </xf>
    <xf numFmtId="164" fontId="16" fillId="0" borderId="9" xfId="5" applyFont="1" applyFill="1">
      <alignment horizontal="left" vertical="center" wrapText="1" indent="1"/>
    </xf>
    <xf numFmtId="164" fontId="16" fillId="0" borderId="4" xfId="5" applyFont="1" applyFill="1" applyBorder="1">
      <alignment horizontal="left" vertical="center" wrapText="1" indent="1"/>
    </xf>
    <xf numFmtId="0" fontId="16" fillId="0" borderId="6" xfId="6" applyNumberFormat="1" applyFont="1" applyFill="1">
      <alignment horizontal="left" vertical="top" wrapText="1" indent="1"/>
    </xf>
    <xf numFmtId="0" fontId="16" fillId="0" borderId="5" xfId="6" applyNumberFormat="1" applyFont="1" applyFill="1" applyBorder="1">
      <alignment horizontal="left" vertical="top" wrapText="1" indent="1"/>
    </xf>
    <xf numFmtId="0" fontId="13" fillId="2" borderId="0" xfId="0" applyFont="1" applyFill="1" applyBorder="1"/>
    <xf numFmtId="0" fontId="16" fillId="0" borderId="7" xfId="6" applyNumberFormat="1" applyFont="1" applyFill="1" applyBorder="1">
      <alignment horizontal="left" vertical="top" wrapText="1" indent="1"/>
    </xf>
    <xf numFmtId="0" fontId="17" fillId="10" borderId="0" xfId="9" applyFont="1" applyFill="1">
      <alignment horizontal="center"/>
    </xf>
    <xf numFmtId="0" fontId="18" fillId="0" borderId="0" xfId="2" applyFont="1">
      <alignment horizontal="left" indent="3"/>
    </xf>
    <xf numFmtId="0" fontId="14" fillId="8" borderId="3" xfId="10" applyFont="1" applyFill="1" applyAlignment="1">
      <alignment horizontal="left" vertical="center" indent="1"/>
    </xf>
    <xf numFmtId="0" fontId="14" fillId="10" borderId="3" xfId="11" applyFont="1" applyFill="1" applyAlignment="1">
      <alignment horizontal="left" vertical="center" indent="1"/>
    </xf>
    <xf numFmtId="0" fontId="16" fillId="0" borderId="6" xfId="6" applyNumberFormat="1" applyFont="1" applyFill="1" applyAlignment="1">
      <alignment horizontal="center" vertical="top" wrapText="1"/>
    </xf>
    <xf numFmtId="0" fontId="16" fillId="13" borderId="6" xfId="6" applyNumberFormat="1" applyFont="1" applyFill="1" applyAlignment="1">
      <alignment horizontal="center" vertical="top" wrapText="1"/>
    </xf>
    <xf numFmtId="0" fontId="16" fillId="0" borderId="5" xfId="6" applyNumberFormat="1" applyFont="1" applyFill="1" applyBorder="1" applyAlignment="1">
      <alignment horizontal="center" vertical="top" wrapText="1"/>
    </xf>
    <xf numFmtId="0" fontId="16" fillId="15" borderId="5" xfId="6" applyNumberFormat="1" applyFont="1" applyFill="1" applyBorder="1" applyAlignment="1">
      <alignment horizontal="center" vertical="top" wrapText="1"/>
    </xf>
    <xf numFmtId="0" fontId="16" fillId="11" borderId="5" xfId="6" applyNumberFormat="1" applyFont="1" applyFill="1" applyBorder="1" applyAlignment="1">
      <alignment horizontal="center" vertical="top" wrapText="1"/>
    </xf>
    <xf numFmtId="0" fontId="16" fillId="12" borderId="6" xfId="6" applyNumberFormat="1" applyFont="1" applyFill="1">
      <alignment horizontal="left" vertical="top" wrapText="1" indent="1"/>
    </xf>
    <xf numFmtId="0" fontId="16" fillId="12" borderId="5" xfId="6" applyNumberFormat="1" applyFont="1" applyFill="1" applyBorder="1">
      <alignment horizontal="left" vertical="top" wrapText="1" indent="1"/>
    </xf>
    <xf numFmtId="0" fontId="16" fillId="16" borderId="6" xfId="6" applyNumberFormat="1" applyFont="1" applyFill="1">
      <alignment horizontal="left" vertical="top" wrapText="1" indent="1"/>
    </xf>
    <xf numFmtId="0" fontId="16" fillId="16" borderId="5" xfId="6" applyNumberFormat="1" applyFont="1" applyFill="1" applyBorder="1">
      <alignment horizontal="left" vertical="top" wrapText="1" indent="1"/>
    </xf>
    <xf numFmtId="0" fontId="16" fillId="0" borderId="6" xfId="6" applyNumberFormat="1" applyFont="1" applyFill="1" applyAlignment="1">
      <alignment vertical="top" wrapText="1"/>
    </xf>
    <xf numFmtId="0" fontId="16" fillId="11" borderId="6" xfId="6" applyNumberFormat="1" applyFont="1" applyFill="1" applyAlignment="1">
      <alignment horizontal="center" vertical="top" wrapText="1"/>
    </xf>
    <xf numFmtId="0" fontId="16" fillId="9" borderId="6" xfId="6" applyNumberFormat="1" applyFont="1" applyFill="1" applyAlignment="1">
      <alignment horizontal="center" vertical="top" wrapText="1"/>
    </xf>
    <xf numFmtId="0" fontId="16" fillId="0" borderId="5" xfId="6" applyNumberFormat="1" applyFont="1" applyFill="1" applyBorder="1" applyAlignment="1">
      <alignment vertical="top" wrapText="1"/>
    </xf>
    <xf numFmtId="0" fontId="16" fillId="14" borderId="0" xfId="6" applyNumberFormat="1" applyFont="1" applyFill="1" applyBorder="1" applyAlignment="1">
      <alignment horizontal="center" vertical="top" wrapText="1"/>
    </xf>
    <xf numFmtId="0" fontId="16" fillId="14" borderId="6" xfId="6" applyNumberFormat="1" applyFont="1" applyFill="1" applyAlignment="1">
      <alignment horizontal="center" vertical="top" wrapText="1"/>
    </xf>
    <xf numFmtId="0" fontId="16" fillId="15" borderId="5" xfId="6" applyNumberFormat="1" applyFont="1" applyFill="1" applyBorder="1" applyAlignment="1">
      <alignment horizontal="center" vertical="top" wrapText="1"/>
    </xf>
    <xf numFmtId="0" fontId="16" fillId="15" borderId="6" xfId="6" applyNumberFormat="1" applyFont="1" applyFill="1" applyAlignment="1">
      <alignment horizontal="center" vertical="top" wrapText="1"/>
    </xf>
    <xf numFmtId="0" fontId="16" fillId="0" borderId="0" xfId="7" applyNumberFormat="1" applyFont="1">
      <alignment horizontal="left" vertical="top" wrapText="1" indent="1"/>
    </xf>
    <xf numFmtId="164" fontId="13" fillId="0" borderId="8" xfId="8" applyFont="1" applyBorder="1">
      <alignment horizontal="left" vertical="center" wrapText="1" indent="1"/>
    </xf>
    <xf numFmtId="0" fontId="13" fillId="0" borderId="8" xfId="8" applyNumberFormat="1" applyFont="1">
      <alignment horizontal="left" vertical="center" wrapText="1" indent="1"/>
    </xf>
    <xf numFmtId="164" fontId="13" fillId="0" borderId="8" xfId="8" applyFont="1">
      <alignment horizontal="left" vertical="center" wrapText="1" indent="1"/>
    </xf>
  </cellXfs>
  <cellStyles count="13">
    <cellStyle name="40% - Accent1" xfId="1" builtinId="31" customBuiltin="1"/>
    <cellStyle name="Accent1" xfId="3" builtinId="29" customBuiltin="1"/>
    <cellStyle name="Accent5" xfId="4" builtinId="45" customBuiltin="1"/>
    <cellStyle name="Day" xfId="5"/>
    <cellStyle name="Day Detail" xfId="6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s" xfId="7"/>
    <cellStyle name="Notes Header" xfId="8"/>
    <cellStyle name="Title" xfId="9" builtinId="1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  <pageSetUpPr autoPageBreaks="0" fitToPage="1"/>
  </sheetPr>
  <dimension ref="A1:M290"/>
  <sheetViews>
    <sheetView showGridLines="0" tabSelected="1" topLeftCell="A57" zoomScale="80" zoomScaleNormal="80" workbookViewId="0">
      <selection activeCell="K102" sqref="K102"/>
    </sheetView>
  </sheetViews>
  <sheetFormatPr defaultColWidth="8.734375" defaultRowHeight="12.9" x14ac:dyDescent="0.5"/>
  <cols>
    <col min="1" max="1" width="2" style="4" customWidth="1"/>
    <col min="2" max="2" width="18.26171875" style="4" customWidth="1"/>
    <col min="3" max="8" width="17.62890625" style="4" customWidth="1"/>
    <col min="9" max="9" width="2.47265625" style="4" customWidth="1"/>
    <col min="10" max="13" width="8.734375" style="4"/>
    <col min="14" max="14" width="6.734375" style="4" customWidth="1"/>
    <col min="15" max="16384" width="8.734375" style="4"/>
  </cols>
  <sheetData>
    <row r="1" spans="1:8" ht="54" hidden="1" customHeight="1" x14ac:dyDescent="0.5">
      <c r="A1" s="1"/>
      <c r="B1" s="2">
        <f ca="1">YEAR(TODAY())</f>
        <v>2017</v>
      </c>
      <c r="C1" s="3" t="s">
        <v>2</v>
      </c>
      <c r="D1" s="1"/>
      <c r="E1" s="1"/>
      <c r="F1" s="1"/>
      <c r="G1" s="1"/>
      <c r="H1" s="1"/>
    </row>
    <row r="2" spans="1:8" ht="14.25" hidden="1" customHeight="1" x14ac:dyDescent="0.5">
      <c r="B2" s="5" t="s">
        <v>1</v>
      </c>
      <c r="C2" s="6" t="str">
        <f ca="1">UPPER(TEXT(C3,"dddd"))</f>
        <v>TUESDAY</v>
      </c>
      <c r="D2" s="5" t="str">
        <f t="shared" ref="D2:H2" ca="1" si="0">UPPER(TEXT(D3,"dddd"))</f>
        <v>WEDNESDAY</v>
      </c>
      <c r="E2" s="6" t="str">
        <f t="shared" ca="1" si="0"/>
        <v>THURSDAY</v>
      </c>
      <c r="F2" s="5" t="str">
        <f t="shared" ca="1" si="0"/>
        <v>FRIDAY</v>
      </c>
      <c r="G2" s="6" t="str">
        <f t="shared" ca="1" si="0"/>
        <v>SATURDAY</v>
      </c>
      <c r="H2" s="5" t="str">
        <f t="shared" ca="1" si="0"/>
        <v>SUNDAY</v>
      </c>
    </row>
    <row r="3" spans="1:8" ht="16.5" hidden="1" customHeight="1" x14ac:dyDescent="0.5">
      <c r="B3" s="7">
        <f t="array" aca="1" ref="B3:H3" ca="1">Days+1+DATE(Calendar1Year,Calendar1MonthOption,1)-WEEKDAY(DATE(Calendar1Year,Calendar1MonthOption,1),WeekdayOption)</f>
        <v>42947</v>
      </c>
      <c r="C3" s="7">
        <f ca="1"/>
        <v>42948</v>
      </c>
      <c r="D3" s="7">
        <f ca="1"/>
        <v>42949</v>
      </c>
      <c r="E3" s="7">
        <f ca="1"/>
        <v>42950</v>
      </c>
      <c r="F3" s="7">
        <f ca="1"/>
        <v>42951</v>
      </c>
      <c r="G3" s="7">
        <f ca="1"/>
        <v>42952</v>
      </c>
      <c r="H3" s="8">
        <f ca="1"/>
        <v>42953</v>
      </c>
    </row>
    <row r="4" spans="1:8" ht="56.25" hidden="1" customHeight="1" x14ac:dyDescent="0.5">
      <c r="B4" s="9"/>
      <c r="C4" s="9"/>
      <c r="D4" s="9"/>
      <c r="E4" s="9"/>
      <c r="F4" s="9"/>
      <c r="G4" s="9"/>
      <c r="H4" s="10"/>
    </row>
    <row r="5" spans="1:8" ht="16.5" hidden="1" customHeight="1" x14ac:dyDescent="0.5">
      <c r="B5" s="7">
        <f t="array" aca="1" ref="B5:H5" ca="1">Days+8+DATE(Calendar1Year,Calendar1MonthOption,1)-WEEKDAY(DATE(Calendar1Year,Calendar1MonthOption,1),WeekdayOption)</f>
        <v>42954</v>
      </c>
      <c r="C5" s="7">
        <f ca="1"/>
        <v>42955</v>
      </c>
      <c r="D5" s="7">
        <f ca="1"/>
        <v>42956</v>
      </c>
      <c r="E5" s="7">
        <f ca="1"/>
        <v>42957</v>
      </c>
      <c r="F5" s="7">
        <f ca="1"/>
        <v>42958</v>
      </c>
      <c r="G5" s="7">
        <f ca="1"/>
        <v>42959</v>
      </c>
      <c r="H5" s="8">
        <f ca="1"/>
        <v>42960</v>
      </c>
    </row>
    <row r="6" spans="1:8" ht="56.25" hidden="1" customHeight="1" x14ac:dyDescent="0.5">
      <c r="B6" s="9"/>
      <c r="C6" s="9"/>
      <c r="D6" s="9"/>
      <c r="E6" s="9"/>
      <c r="F6" s="9"/>
      <c r="G6" s="9"/>
      <c r="H6" s="9"/>
    </row>
    <row r="7" spans="1:8" ht="16.5" hidden="1" customHeight="1" x14ac:dyDescent="0.5">
      <c r="B7" s="7">
        <f t="array" aca="1" ref="B7:H7" ca="1">Days+15+DATE(Calendar1Year,Calendar1MonthOption,1)-WEEKDAY(DATE(Calendar1Year,Calendar1MonthOption,1),WeekdayOption)</f>
        <v>42961</v>
      </c>
      <c r="C7" s="7">
        <f ca="1"/>
        <v>42962</v>
      </c>
      <c r="D7" s="7">
        <f ca="1"/>
        <v>42963</v>
      </c>
      <c r="E7" s="7">
        <f ca="1"/>
        <v>42964</v>
      </c>
      <c r="F7" s="7">
        <f ca="1"/>
        <v>42965</v>
      </c>
      <c r="G7" s="7">
        <f ca="1"/>
        <v>42966</v>
      </c>
      <c r="H7" s="8">
        <f ca="1"/>
        <v>42967</v>
      </c>
    </row>
    <row r="8" spans="1:8" ht="56.25" hidden="1" customHeight="1" x14ac:dyDescent="0.5">
      <c r="B8" s="9"/>
      <c r="C8" s="9"/>
      <c r="D8" s="9"/>
      <c r="E8" s="9"/>
      <c r="F8" s="9"/>
      <c r="G8" s="9"/>
      <c r="H8" s="10"/>
    </row>
    <row r="9" spans="1:8" ht="16.5" hidden="1" customHeight="1" x14ac:dyDescent="0.5">
      <c r="B9" s="7">
        <f t="array" aca="1" ref="B9:H9" ca="1">Days+22+DATE(Calendar1Year,Calendar1MonthOption,1)-WEEKDAY(DATE(Calendar1Year,Calendar1MonthOption,1),WeekdayOption)</f>
        <v>42968</v>
      </c>
      <c r="C9" s="7">
        <f ca="1"/>
        <v>42969</v>
      </c>
      <c r="D9" s="7">
        <f ca="1"/>
        <v>42970</v>
      </c>
      <c r="E9" s="7">
        <f ca="1"/>
        <v>42971</v>
      </c>
      <c r="F9" s="7">
        <f ca="1"/>
        <v>42972</v>
      </c>
      <c r="G9" s="7">
        <f ca="1"/>
        <v>42973</v>
      </c>
      <c r="H9" s="8">
        <f ca="1"/>
        <v>42974</v>
      </c>
    </row>
    <row r="10" spans="1:8" ht="56.25" hidden="1" customHeight="1" x14ac:dyDescent="0.5">
      <c r="B10" s="9"/>
      <c r="C10" s="9"/>
      <c r="D10" s="9"/>
      <c r="E10" s="9"/>
      <c r="F10" s="9"/>
      <c r="G10" s="9"/>
      <c r="H10" s="10"/>
    </row>
    <row r="11" spans="1:8" ht="16.5" hidden="1" customHeight="1" x14ac:dyDescent="0.5">
      <c r="B11" s="7">
        <f t="array" aca="1" ref="B11:H11" ca="1">Days+29+DATE(Calendar1Year,Calendar1MonthOption,1)-WEEKDAY(DATE(Calendar1Year,Calendar1MonthOption,1),WeekdayOption)</f>
        <v>42975</v>
      </c>
      <c r="C11" s="7">
        <f ca="1"/>
        <v>42976</v>
      </c>
      <c r="D11" s="7">
        <f ca="1"/>
        <v>42977</v>
      </c>
      <c r="E11" s="7">
        <f ca="1"/>
        <v>42978</v>
      </c>
      <c r="F11" s="7">
        <f ca="1"/>
        <v>42979</v>
      </c>
      <c r="G11" s="7">
        <f ca="1"/>
        <v>42980</v>
      </c>
      <c r="H11" s="8">
        <f ca="1"/>
        <v>42981</v>
      </c>
    </row>
    <row r="12" spans="1:8" ht="57" hidden="1" customHeight="1" x14ac:dyDescent="0.5">
      <c r="B12" s="9"/>
      <c r="C12" s="9"/>
      <c r="D12" s="9"/>
      <c r="E12" s="9"/>
      <c r="F12" s="9"/>
      <c r="G12" s="9"/>
      <c r="H12" s="10"/>
    </row>
    <row r="13" spans="1:8" ht="16.5" hidden="1" customHeight="1" x14ac:dyDescent="0.5">
      <c r="B13" s="7">
        <f t="array" aca="1" ref="B13:C13" ca="1">Days+36+DATE(Calendar1Year,Calendar1MonthOption,1)-WEEKDAY(DATE(Calendar1Year,Calendar1MonthOption,1),WeekdayOption)</f>
        <v>42982</v>
      </c>
      <c r="C13" s="7">
        <f ca="1"/>
        <v>42983</v>
      </c>
      <c r="D13" s="36" t="s">
        <v>0</v>
      </c>
      <c r="E13" s="36"/>
      <c r="F13" s="36"/>
      <c r="G13" s="36"/>
      <c r="H13" s="36"/>
    </row>
    <row r="14" spans="1:8" ht="63.75" hidden="1" customHeight="1" x14ac:dyDescent="0.5">
      <c r="B14" s="9"/>
      <c r="C14" s="9"/>
      <c r="D14" s="34"/>
      <c r="E14" s="34"/>
      <c r="F14" s="34"/>
      <c r="G14" s="34"/>
      <c r="H14" s="34"/>
    </row>
    <row r="15" spans="1:8" ht="54" hidden="1" customHeight="1" x14ac:dyDescent="0.5">
      <c r="A15" s="1"/>
      <c r="B15" s="2">
        <f ca="1">YEAR(DATE(Calendar1Year,Calendar1MonthOption+1,1))</f>
        <v>2017</v>
      </c>
      <c r="C15" s="3" t="str">
        <f ca="1">TEXT(DATE(Calendar1Year,Calendar1MonthOption+1,1),"mmmm")</f>
        <v>September</v>
      </c>
      <c r="D15" s="11"/>
      <c r="E15" s="11"/>
      <c r="F15" s="11"/>
      <c r="G15" s="11"/>
      <c r="H15" s="1"/>
    </row>
    <row r="16" spans="1:8" ht="14.25" hidden="1" customHeight="1" x14ac:dyDescent="0.5">
      <c r="B16" s="5" t="str">
        <f ca="1">UPPER(TEXT(B17,"dddd"))</f>
        <v>MONDAY</v>
      </c>
      <c r="C16" s="6" t="str">
        <f t="shared" ref="C16:H16" ca="1" si="1">UPPER(TEXT(C17,"dddd"))</f>
        <v>TUESDAY</v>
      </c>
      <c r="D16" s="5" t="str">
        <f t="shared" ca="1" si="1"/>
        <v>WEDNESDAY</v>
      </c>
      <c r="E16" s="6" t="str">
        <f t="shared" ca="1" si="1"/>
        <v>THURSDAY</v>
      </c>
      <c r="F16" s="5" t="str">
        <f t="shared" ca="1" si="1"/>
        <v>FRIDAY</v>
      </c>
      <c r="G16" s="6" t="str">
        <f t="shared" ca="1" si="1"/>
        <v>SATURDAY</v>
      </c>
      <c r="H16" s="5" t="str">
        <f t="shared" ca="1" si="1"/>
        <v>SUNDAY</v>
      </c>
    </row>
    <row r="17" spans="1:8" ht="16.5" hidden="1" customHeight="1" x14ac:dyDescent="0.5">
      <c r="B17" s="7">
        <f t="array" aca="1" ref="B17:H17" ca="1">Days+1+DATE(Calendar2Year,Calendar2MonthOption,1)-WEEKDAY(DATE(Calendar2Year,Calendar2MonthOption,1),WeekdayOption)</f>
        <v>42975</v>
      </c>
      <c r="C17" s="7">
        <f ca="1"/>
        <v>42976</v>
      </c>
      <c r="D17" s="7">
        <f ca="1"/>
        <v>42977</v>
      </c>
      <c r="E17" s="7">
        <f ca="1"/>
        <v>42978</v>
      </c>
      <c r="F17" s="7">
        <f ca="1"/>
        <v>42979</v>
      </c>
      <c r="G17" s="7">
        <f ca="1"/>
        <v>42980</v>
      </c>
      <c r="H17" s="8">
        <f ca="1"/>
        <v>42981</v>
      </c>
    </row>
    <row r="18" spans="1:8" ht="56.25" hidden="1" customHeight="1" x14ac:dyDescent="0.5">
      <c r="B18" s="9"/>
      <c r="C18" s="9"/>
      <c r="D18" s="9"/>
      <c r="E18" s="9"/>
      <c r="F18" s="9"/>
      <c r="G18" s="9"/>
      <c r="H18" s="10"/>
    </row>
    <row r="19" spans="1:8" ht="16.5" hidden="1" customHeight="1" x14ac:dyDescent="0.5">
      <c r="B19" s="7">
        <f t="array" aca="1" ref="B19:H19" ca="1">Days+8+DATE(Calendar2Year,Calendar2MonthOption,1)-WEEKDAY(DATE(Calendar2Year,Calendar2MonthOption,1),WeekdayOption)</f>
        <v>42982</v>
      </c>
      <c r="C19" s="7">
        <f ca="1"/>
        <v>42983</v>
      </c>
      <c r="D19" s="7">
        <f ca="1"/>
        <v>42984</v>
      </c>
      <c r="E19" s="7">
        <f ca="1"/>
        <v>42985</v>
      </c>
      <c r="F19" s="7">
        <f ca="1"/>
        <v>42986</v>
      </c>
      <c r="G19" s="7">
        <f ca="1"/>
        <v>42987</v>
      </c>
      <c r="H19" s="8">
        <f ca="1"/>
        <v>42988</v>
      </c>
    </row>
    <row r="20" spans="1:8" ht="56.25" hidden="1" customHeight="1" x14ac:dyDescent="0.5">
      <c r="B20" s="9"/>
      <c r="C20" s="9"/>
      <c r="D20" s="9"/>
      <c r="E20" s="9"/>
      <c r="F20" s="9"/>
      <c r="G20" s="9"/>
      <c r="H20" s="10"/>
    </row>
    <row r="21" spans="1:8" ht="16.5" hidden="1" customHeight="1" x14ac:dyDescent="0.5">
      <c r="B21" s="7">
        <f t="array" aca="1" ref="B21:H21" ca="1">Days+15+DATE(Calendar2Year,Calendar2MonthOption,1)-WEEKDAY(DATE(Calendar2Year,Calendar2MonthOption,1),WeekdayOption)</f>
        <v>42989</v>
      </c>
      <c r="C21" s="7">
        <f ca="1"/>
        <v>42990</v>
      </c>
      <c r="D21" s="7">
        <f ca="1"/>
        <v>42991</v>
      </c>
      <c r="E21" s="7">
        <f ca="1"/>
        <v>42992</v>
      </c>
      <c r="F21" s="7">
        <f ca="1"/>
        <v>42993</v>
      </c>
      <c r="G21" s="7">
        <f ca="1"/>
        <v>42994</v>
      </c>
      <c r="H21" s="8">
        <f ca="1"/>
        <v>42995</v>
      </c>
    </row>
    <row r="22" spans="1:8" ht="56.25" hidden="1" customHeight="1" x14ac:dyDescent="0.5">
      <c r="B22" s="9"/>
      <c r="C22" s="9"/>
      <c r="D22" s="9"/>
      <c r="E22" s="9"/>
      <c r="F22" s="9"/>
      <c r="G22" s="9"/>
      <c r="H22" s="10"/>
    </row>
    <row r="23" spans="1:8" ht="16.5" hidden="1" customHeight="1" x14ac:dyDescent="0.5">
      <c r="B23" s="7">
        <f t="array" aca="1" ref="B23:H23" ca="1">Days+22+DATE(Calendar2Year,Calendar2MonthOption,1)-WEEKDAY(DATE(Calendar2Year,Calendar2MonthOption,1),WeekdayOption)</f>
        <v>42996</v>
      </c>
      <c r="C23" s="7">
        <f ca="1"/>
        <v>42997</v>
      </c>
      <c r="D23" s="7">
        <f ca="1"/>
        <v>42998</v>
      </c>
      <c r="E23" s="7">
        <f ca="1"/>
        <v>42999</v>
      </c>
      <c r="F23" s="7">
        <f ca="1"/>
        <v>43000</v>
      </c>
      <c r="G23" s="7">
        <f ca="1"/>
        <v>43001</v>
      </c>
      <c r="H23" s="8">
        <f ca="1"/>
        <v>43002</v>
      </c>
    </row>
    <row r="24" spans="1:8" ht="56.25" hidden="1" customHeight="1" x14ac:dyDescent="0.5">
      <c r="B24" s="9"/>
      <c r="C24" s="9"/>
      <c r="D24" s="9"/>
      <c r="E24" s="9"/>
      <c r="F24" s="9"/>
      <c r="G24" s="9"/>
      <c r="H24" s="10"/>
    </row>
    <row r="25" spans="1:8" ht="16.5" hidden="1" customHeight="1" x14ac:dyDescent="0.5">
      <c r="B25" s="7">
        <f t="array" aca="1" ref="B25:H25" ca="1">Days+29+DATE(Calendar2Year,Calendar2MonthOption,1)-WEEKDAY(DATE(Calendar2Year,Calendar2MonthOption,1),WeekdayOption)</f>
        <v>43003</v>
      </c>
      <c r="C25" s="7">
        <f ca="1"/>
        <v>43004</v>
      </c>
      <c r="D25" s="7">
        <f ca="1"/>
        <v>43005</v>
      </c>
      <c r="E25" s="7">
        <f ca="1"/>
        <v>43006</v>
      </c>
      <c r="F25" s="7">
        <f ca="1"/>
        <v>43007</v>
      </c>
      <c r="G25" s="7">
        <f ca="1"/>
        <v>43008</v>
      </c>
      <c r="H25" s="8">
        <f ca="1"/>
        <v>43009</v>
      </c>
    </row>
    <row r="26" spans="1:8" ht="57" hidden="1" customHeight="1" x14ac:dyDescent="0.5">
      <c r="B26" s="9"/>
      <c r="C26" s="9"/>
      <c r="D26" s="9"/>
      <c r="E26" s="9"/>
      <c r="F26" s="9"/>
      <c r="G26" s="9"/>
      <c r="H26" s="12"/>
    </row>
    <row r="27" spans="1:8" ht="16.5" hidden="1" customHeight="1" x14ac:dyDescent="0.5">
      <c r="B27" s="7">
        <f t="array" aca="1" ref="B27:C27" ca="1">Days+36+DATE(Calendar2Year,Calendar2MonthOption,1)-WEEKDAY(DATE(Calendar2Year,Calendar2MonthOption,1),WeekdayOption)</f>
        <v>43010</v>
      </c>
      <c r="C27" s="7">
        <f ca="1"/>
        <v>43011</v>
      </c>
      <c r="D27" s="37" t="s">
        <v>0</v>
      </c>
      <c r="E27" s="37"/>
      <c r="F27" s="37"/>
      <c r="G27" s="37"/>
      <c r="H27" s="37"/>
    </row>
    <row r="28" spans="1:8" ht="63.75" hidden="1" customHeight="1" x14ac:dyDescent="0.5">
      <c r="B28" s="9"/>
      <c r="C28" s="9"/>
      <c r="D28" s="34"/>
      <c r="E28" s="34"/>
      <c r="F28" s="34"/>
      <c r="G28" s="34"/>
      <c r="H28" s="34"/>
    </row>
    <row r="29" spans="1:8" ht="54" hidden="1" customHeight="1" x14ac:dyDescent="0.5">
      <c r="A29" s="1"/>
      <c r="B29" s="2">
        <f ca="1">YEAR(DATE(Calendar2Year,Calendar2MonthOption+1,1))</f>
        <v>2017</v>
      </c>
      <c r="C29" s="3" t="str">
        <f ca="1">TEXT(DATE(Calendar2Year,Calendar2MonthOption+1,1),"mmmm")</f>
        <v>October</v>
      </c>
      <c r="D29" s="11"/>
      <c r="E29" s="11"/>
      <c r="F29" s="11"/>
      <c r="G29" s="11"/>
      <c r="H29" s="1"/>
    </row>
    <row r="30" spans="1:8" ht="14.25" hidden="1" customHeight="1" x14ac:dyDescent="0.5">
      <c r="B30" s="5" t="str">
        <f ca="1">UPPER(TEXT(B31,"dddd"))</f>
        <v>MONDAY</v>
      </c>
      <c r="C30" s="6" t="str">
        <f t="shared" ref="C30" ca="1" si="2">UPPER(TEXT(C31,"dddd"))</f>
        <v>TUESDAY</v>
      </c>
      <c r="D30" s="5" t="str">
        <f t="shared" ref="D30" ca="1" si="3">UPPER(TEXT(D31,"dddd"))</f>
        <v>WEDNESDAY</v>
      </c>
      <c r="E30" s="6" t="str">
        <f t="shared" ref="E30" ca="1" si="4">UPPER(TEXT(E31,"dddd"))</f>
        <v>THURSDAY</v>
      </c>
      <c r="F30" s="5" t="str">
        <f t="shared" ref="F30" ca="1" si="5">UPPER(TEXT(F31,"dddd"))</f>
        <v>FRIDAY</v>
      </c>
      <c r="G30" s="6" t="str">
        <f t="shared" ref="G30" ca="1" si="6">UPPER(TEXT(G31,"dddd"))</f>
        <v>SATURDAY</v>
      </c>
      <c r="H30" s="5" t="str">
        <f t="shared" ref="H30" ca="1" si="7">UPPER(TEXT(H31,"dddd"))</f>
        <v>SUNDAY</v>
      </c>
    </row>
    <row r="31" spans="1:8" ht="16.5" hidden="1" customHeight="1" x14ac:dyDescent="0.5">
      <c r="B31" s="7">
        <f t="array" aca="1" ref="B31:H31" ca="1">Days+1+DATE(Calendar3Year,Calendar3MonthOption,1)-WEEKDAY(DATE(Calendar3Year,Calendar3MonthOption,1),WeekdayOption)</f>
        <v>43003</v>
      </c>
      <c r="C31" s="7">
        <f ca="1"/>
        <v>43004</v>
      </c>
      <c r="D31" s="7">
        <f ca="1"/>
        <v>43005</v>
      </c>
      <c r="E31" s="7">
        <f ca="1"/>
        <v>43006</v>
      </c>
      <c r="F31" s="7">
        <f ca="1"/>
        <v>43007</v>
      </c>
      <c r="G31" s="7">
        <f ca="1"/>
        <v>43008</v>
      </c>
      <c r="H31" s="8">
        <f ca="1"/>
        <v>43009</v>
      </c>
    </row>
    <row r="32" spans="1:8" ht="56.25" hidden="1" customHeight="1" x14ac:dyDescent="0.5">
      <c r="B32" s="9"/>
      <c r="C32" s="9"/>
      <c r="D32" s="9"/>
      <c r="E32" s="9"/>
      <c r="F32" s="9"/>
      <c r="G32" s="9"/>
      <c r="H32" s="10"/>
    </row>
    <row r="33" spans="1:8" ht="16.5" hidden="1" customHeight="1" x14ac:dyDescent="0.5">
      <c r="B33" s="7">
        <f t="array" aca="1" ref="B33:H33" ca="1">Days+8+DATE(Calendar3Year,Calendar3MonthOption,1)-WEEKDAY(DATE(Calendar3Year,Calendar3MonthOption,1),WeekdayOption)</f>
        <v>43010</v>
      </c>
      <c r="C33" s="7">
        <f ca="1"/>
        <v>43011</v>
      </c>
      <c r="D33" s="7">
        <f ca="1"/>
        <v>43012</v>
      </c>
      <c r="E33" s="7">
        <f ca="1"/>
        <v>43013</v>
      </c>
      <c r="F33" s="7">
        <f ca="1"/>
        <v>43014</v>
      </c>
      <c r="G33" s="7">
        <f ca="1"/>
        <v>43015</v>
      </c>
      <c r="H33" s="8">
        <f ca="1"/>
        <v>43016</v>
      </c>
    </row>
    <row r="34" spans="1:8" ht="56.25" hidden="1" customHeight="1" x14ac:dyDescent="0.5">
      <c r="B34" s="9"/>
      <c r="C34" s="9"/>
      <c r="D34" s="9"/>
      <c r="E34" s="9"/>
      <c r="F34" s="9"/>
      <c r="G34" s="9"/>
      <c r="H34" s="10"/>
    </row>
    <row r="35" spans="1:8" ht="16.5" hidden="1" customHeight="1" x14ac:dyDescent="0.5">
      <c r="B35" s="7">
        <f t="array" aca="1" ref="B35:H35" ca="1">Days+15+DATE(Calendar3Year,Calendar3MonthOption,1)-WEEKDAY(DATE(Calendar3Year,Calendar3MonthOption,1),WeekdayOption)</f>
        <v>43017</v>
      </c>
      <c r="C35" s="7">
        <f ca="1"/>
        <v>43018</v>
      </c>
      <c r="D35" s="7">
        <f ca="1"/>
        <v>43019</v>
      </c>
      <c r="E35" s="7">
        <f ca="1"/>
        <v>43020</v>
      </c>
      <c r="F35" s="7">
        <f ca="1"/>
        <v>43021</v>
      </c>
      <c r="G35" s="7">
        <f ca="1"/>
        <v>43022</v>
      </c>
      <c r="H35" s="8">
        <f ca="1"/>
        <v>43023</v>
      </c>
    </row>
    <row r="36" spans="1:8" ht="56.25" hidden="1" customHeight="1" x14ac:dyDescent="0.5">
      <c r="B36" s="9"/>
      <c r="C36" s="9"/>
      <c r="D36" s="9"/>
      <c r="E36" s="9"/>
      <c r="F36" s="9"/>
      <c r="G36" s="9"/>
      <c r="H36" s="10"/>
    </row>
    <row r="37" spans="1:8" ht="16.5" hidden="1" customHeight="1" x14ac:dyDescent="0.5">
      <c r="B37" s="7">
        <f t="array" aca="1" ref="B37:H37" ca="1">Days+22+DATE(Calendar3Year,Calendar3MonthOption,1)-WEEKDAY(DATE(Calendar3Year,Calendar3MonthOption,1),WeekdayOption)</f>
        <v>43024</v>
      </c>
      <c r="C37" s="7">
        <f ca="1"/>
        <v>43025</v>
      </c>
      <c r="D37" s="7">
        <f ca="1"/>
        <v>43026</v>
      </c>
      <c r="E37" s="7">
        <f ca="1"/>
        <v>43027</v>
      </c>
      <c r="F37" s="7">
        <f ca="1"/>
        <v>43028</v>
      </c>
      <c r="G37" s="7">
        <f ca="1"/>
        <v>43029</v>
      </c>
      <c r="H37" s="8">
        <f ca="1"/>
        <v>43030</v>
      </c>
    </row>
    <row r="38" spans="1:8" ht="56.25" hidden="1" customHeight="1" x14ac:dyDescent="0.5">
      <c r="B38" s="9"/>
      <c r="C38" s="9"/>
      <c r="D38" s="9"/>
      <c r="E38" s="9"/>
      <c r="F38" s="9"/>
      <c r="G38" s="9"/>
      <c r="H38" s="10"/>
    </row>
    <row r="39" spans="1:8" ht="16.5" hidden="1" customHeight="1" x14ac:dyDescent="0.5">
      <c r="B39" s="7">
        <f t="array" aca="1" ref="B39:H39" ca="1">Days+29+DATE(Calendar3Year,Calendar3MonthOption,1)-WEEKDAY(DATE(Calendar3Year,Calendar3MonthOption,1),WeekdayOption)</f>
        <v>43031</v>
      </c>
      <c r="C39" s="7">
        <f ca="1"/>
        <v>43032</v>
      </c>
      <c r="D39" s="7">
        <f ca="1"/>
        <v>43033</v>
      </c>
      <c r="E39" s="7">
        <f ca="1"/>
        <v>43034</v>
      </c>
      <c r="F39" s="7">
        <f ca="1"/>
        <v>43035</v>
      </c>
      <c r="G39" s="7">
        <f ca="1"/>
        <v>43036</v>
      </c>
      <c r="H39" s="8">
        <f ca="1"/>
        <v>43037</v>
      </c>
    </row>
    <row r="40" spans="1:8" ht="57" hidden="1" customHeight="1" x14ac:dyDescent="0.5">
      <c r="B40" s="9"/>
      <c r="C40" s="9"/>
      <c r="D40" s="9"/>
      <c r="E40" s="9"/>
      <c r="F40" s="9"/>
      <c r="G40" s="9"/>
      <c r="H40" s="12"/>
    </row>
    <row r="41" spans="1:8" ht="16.5" hidden="1" customHeight="1" x14ac:dyDescent="0.5">
      <c r="B41" s="7">
        <f t="array" aca="1" ref="B41:C41" ca="1">Days+36+DATE(Calendar3Year,Calendar3MonthOption,1)-WEEKDAY(DATE(Calendar3Year,Calendar3MonthOption,1),WeekdayOption)</f>
        <v>43038</v>
      </c>
      <c r="C41" s="7">
        <f ca="1"/>
        <v>43039</v>
      </c>
      <c r="D41" s="37" t="s">
        <v>0</v>
      </c>
      <c r="E41" s="37"/>
      <c r="F41" s="37"/>
      <c r="G41" s="37"/>
      <c r="H41" s="37"/>
    </row>
    <row r="42" spans="1:8" ht="63.75" hidden="1" customHeight="1" x14ac:dyDescent="0.5">
      <c r="B42" s="9"/>
      <c r="C42" s="9"/>
      <c r="D42" s="34"/>
      <c r="E42" s="34"/>
      <c r="F42" s="34"/>
      <c r="G42" s="34"/>
      <c r="H42" s="34"/>
    </row>
    <row r="43" spans="1:8" ht="54" hidden="1" customHeight="1" x14ac:dyDescent="0.5">
      <c r="A43" s="1"/>
      <c r="B43" s="2">
        <f ca="1">YEAR(DATE(Calendar3Year,Calendar3MonthOption+1,1))</f>
        <v>2017</v>
      </c>
      <c r="C43" s="3" t="str">
        <f ca="1">TEXT(DATE(Calendar3Year,Calendar3MonthOption+1,1),"mmmm")</f>
        <v>November</v>
      </c>
      <c r="D43" s="11"/>
      <c r="E43" s="11"/>
      <c r="F43" s="11"/>
      <c r="G43" s="11"/>
      <c r="H43" s="1"/>
    </row>
    <row r="44" spans="1:8" ht="14.25" hidden="1" customHeight="1" x14ac:dyDescent="0.5">
      <c r="B44" s="5" t="str">
        <f ca="1">UPPER(TEXT(B45,"dddd"))</f>
        <v>MONDAY</v>
      </c>
      <c r="C44" s="6" t="str">
        <f t="shared" ref="C44" ca="1" si="8">UPPER(TEXT(C45,"dddd"))</f>
        <v>TUESDAY</v>
      </c>
      <c r="D44" s="5" t="str">
        <f t="shared" ref="D44" ca="1" si="9">UPPER(TEXT(D45,"dddd"))</f>
        <v>WEDNESDAY</v>
      </c>
      <c r="E44" s="6" t="str">
        <f t="shared" ref="E44" ca="1" si="10">UPPER(TEXT(E45,"dddd"))</f>
        <v>THURSDAY</v>
      </c>
      <c r="F44" s="5" t="str">
        <f t="shared" ref="F44" ca="1" si="11">UPPER(TEXT(F45,"dddd"))</f>
        <v>FRIDAY</v>
      </c>
      <c r="G44" s="6" t="str">
        <f t="shared" ref="G44" ca="1" si="12">UPPER(TEXT(G45,"dddd"))</f>
        <v>SATURDAY</v>
      </c>
      <c r="H44" s="5" t="str">
        <f t="shared" ref="H44" ca="1" si="13">UPPER(TEXT(H45,"dddd"))</f>
        <v>SUNDAY</v>
      </c>
    </row>
    <row r="45" spans="1:8" ht="16.5" hidden="1" customHeight="1" x14ac:dyDescent="0.5">
      <c r="B45" s="7">
        <f t="array" aca="1" ref="B45:H45" ca="1">Days+1+DATE(Calendar4Year,Calendar4MonthOption,1)-WEEKDAY(DATE(Calendar4Year,Calendar4MonthOption,1),WeekdayOption)</f>
        <v>43038</v>
      </c>
      <c r="C45" s="7">
        <f ca="1"/>
        <v>43039</v>
      </c>
      <c r="D45" s="7">
        <f ca="1"/>
        <v>43040</v>
      </c>
      <c r="E45" s="7">
        <f ca="1"/>
        <v>43041</v>
      </c>
      <c r="F45" s="7">
        <f ca="1"/>
        <v>43042</v>
      </c>
      <c r="G45" s="7">
        <f ca="1"/>
        <v>43043</v>
      </c>
      <c r="H45" s="8">
        <f ca="1"/>
        <v>43044</v>
      </c>
    </row>
    <row r="46" spans="1:8" ht="56.25" hidden="1" customHeight="1" x14ac:dyDescent="0.5">
      <c r="B46" s="9"/>
      <c r="C46" s="9"/>
      <c r="D46" s="9"/>
      <c r="E46" s="9"/>
      <c r="F46" s="9"/>
      <c r="G46" s="9"/>
      <c r="H46" s="10"/>
    </row>
    <row r="47" spans="1:8" ht="16.5" hidden="1" customHeight="1" x14ac:dyDescent="0.5">
      <c r="B47" s="7">
        <f t="array" aca="1" ref="B47:H47" ca="1">Days+8+DATE(Calendar4Year,Calendar4MonthOption,1)-WEEKDAY(DATE(Calendar4Year,Calendar4MonthOption,1),WeekdayOption)</f>
        <v>43045</v>
      </c>
      <c r="C47" s="7">
        <f ca="1"/>
        <v>43046</v>
      </c>
      <c r="D47" s="7">
        <f ca="1"/>
        <v>43047</v>
      </c>
      <c r="E47" s="7">
        <f ca="1"/>
        <v>43048</v>
      </c>
      <c r="F47" s="7">
        <f ca="1"/>
        <v>43049</v>
      </c>
      <c r="G47" s="7">
        <f ca="1"/>
        <v>43050</v>
      </c>
      <c r="H47" s="8">
        <f ca="1"/>
        <v>43051</v>
      </c>
    </row>
    <row r="48" spans="1:8" ht="56.25" hidden="1" customHeight="1" x14ac:dyDescent="0.5">
      <c r="B48" s="9"/>
      <c r="C48" s="9"/>
      <c r="D48" s="9"/>
      <c r="E48" s="9"/>
      <c r="F48" s="9"/>
      <c r="G48" s="9"/>
      <c r="H48" s="10"/>
    </row>
    <row r="49" spans="1:13" ht="16.5" hidden="1" customHeight="1" x14ac:dyDescent="0.5">
      <c r="B49" s="7">
        <f t="array" aca="1" ref="B49:H49" ca="1">Days+15+DATE(Calendar4Year,Calendar4MonthOption,1)-WEEKDAY(DATE(Calendar4Year,Calendar4MonthOption,1),WeekdayOption)</f>
        <v>43052</v>
      </c>
      <c r="C49" s="7">
        <f ca="1"/>
        <v>43053</v>
      </c>
      <c r="D49" s="7">
        <f ca="1"/>
        <v>43054</v>
      </c>
      <c r="E49" s="7">
        <f ca="1"/>
        <v>43055</v>
      </c>
      <c r="F49" s="7">
        <f ca="1"/>
        <v>43056</v>
      </c>
      <c r="G49" s="7">
        <f ca="1"/>
        <v>43057</v>
      </c>
      <c r="H49" s="8">
        <f ca="1"/>
        <v>43058</v>
      </c>
    </row>
    <row r="50" spans="1:13" ht="56.25" hidden="1" customHeight="1" x14ac:dyDescent="0.5">
      <c r="B50" s="9"/>
      <c r="C50" s="9"/>
      <c r="D50" s="9"/>
      <c r="E50" s="9"/>
      <c r="F50" s="9"/>
      <c r="G50" s="9"/>
      <c r="H50" s="10"/>
    </row>
    <row r="51" spans="1:13" ht="16.5" hidden="1" customHeight="1" x14ac:dyDescent="0.5">
      <c r="B51" s="7">
        <f t="array" aca="1" ref="B51:H51" ca="1">Days+22+DATE(Calendar4Year,Calendar4MonthOption,1)-WEEKDAY(DATE(Calendar4Year,Calendar4MonthOption,1),WeekdayOption)</f>
        <v>43059</v>
      </c>
      <c r="C51" s="7">
        <f ca="1"/>
        <v>43060</v>
      </c>
      <c r="D51" s="7">
        <f ca="1"/>
        <v>43061</v>
      </c>
      <c r="E51" s="7">
        <f ca="1"/>
        <v>43062</v>
      </c>
      <c r="F51" s="7">
        <f ca="1"/>
        <v>43063</v>
      </c>
      <c r="G51" s="7">
        <f ca="1"/>
        <v>43064</v>
      </c>
      <c r="H51" s="8">
        <f ca="1"/>
        <v>43065</v>
      </c>
    </row>
    <row r="52" spans="1:13" ht="56.25" hidden="1" customHeight="1" x14ac:dyDescent="0.5">
      <c r="B52" s="9"/>
      <c r="C52" s="9"/>
      <c r="D52" s="9"/>
      <c r="E52" s="9"/>
      <c r="F52" s="9"/>
      <c r="G52" s="9"/>
      <c r="H52" s="10"/>
    </row>
    <row r="53" spans="1:13" ht="16.5" hidden="1" customHeight="1" x14ac:dyDescent="0.5">
      <c r="B53" s="7">
        <f t="array" aca="1" ref="B53:H53" ca="1">Days+29+DATE(Calendar4Year,Calendar4MonthOption,1)-WEEKDAY(DATE(Calendar4Year,Calendar4MonthOption,1),WeekdayOption)</f>
        <v>43066</v>
      </c>
      <c r="C53" s="7">
        <f ca="1"/>
        <v>43067</v>
      </c>
      <c r="D53" s="7">
        <f ca="1"/>
        <v>43068</v>
      </c>
      <c r="E53" s="7">
        <f ca="1"/>
        <v>43069</v>
      </c>
      <c r="F53" s="7">
        <f ca="1"/>
        <v>43070</v>
      </c>
      <c r="G53" s="7">
        <f ca="1"/>
        <v>43071</v>
      </c>
      <c r="H53" s="8">
        <f ca="1"/>
        <v>43072</v>
      </c>
    </row>
    <row r="54" spans="1:13" ht="57" hidden="1" customHeight="1" x14ac:dyDescent="0.5">
      <c r="B54" s="9"/>
      <c r="C54" s="9"/>
      <c r="D54" s="9"/>
      <c r="E54" s="9"/>
      <c r="F54" s="9"/>
      <c r="G54" s="9"/>
      <c r="H54" s="12"/>
    </row>
    <row r="55" spans="1:13" ht="16.5" hidden="1" customHeight="1" x14ac:dyDescent="0.5">
      <c r="B55" s="7">
        <f t="array" aca="1" ref="B55:C55" ca="1">Days+36+DATE(Calendar4Year,Calendar4MonthOption,1)-WEEKDAY(DATE(Calendar4Year,Calendar4MonthOption,1),WeekdayOption)</f>
        <v>43073</v>
      </c>
      <c r="C55" s="7">
        <f ca="1"/>
        <v>43074</v>
      </c>
      <c r="D55" s="35" t="s">
        <v>0</v>
      </c>
      <c r="E55" s="35"/>
      <c r="F55" s="35"/>
      <c r="G55" s="35"/>
      <c r="H55" s="35"/>
    </row>
    <row r="56" spans="1:13" ht="63.75" hidden="1" customHeight="1" x14ac:dyDescent="0.5">
      <c r="B56" s="9"/>
      <c r="C56" s="9"/>
      <c r="D56" s="34"/>
      <c r="E56" s="34"/>
      <c r="F56" s="34"/>
      <c r="G56" s="34"/>
      <c r="H56" s="34"/>
    </row>
    <row r="57" spans="1:13" ht="54" customHeight="1" x14ac:dyDescent="1.65">
      <c r="A57" s="1"/>
      <c r="B57" s="13">
        <f ca="1">YEAR(DATE(Calendar4Year,Calendar4MonthOption+1,1))</f>
        <v>2017</v>
      </c>
      <c r="C57" s="14" t="str">
        <f ca="1">TEXT(DATE(Calendar4Year,Calendar4MonthOption+1,1),"mmmm")</f>
        <v>December</v>
      </c>
      <c r="D57" s="11"/>
      <c r="E57" s="11"/>
      <c r="F57" s="11"/>
      <c r="G57" s="11"/>
      <c r="H57" s="1"/>
    </row>
    <row r="58" spans="1:13" ht="14.25" customHeight="1" x14ac:dyDescent="0.5">
      <c r="B58" s="15" t="str">
        <f ca="1">UPPER(TEXT(B59,"dddd"))</f>
        <v>MONDAY</v>
      </c>
      <c r="C58" s="16" t="str">
        <f t="shared" ref="C58" ca="1" si="14">UPPER(TEXT(C59,"dddd"))</f>
        <v>TUESDAY</v>
      </c>
      <c r="D58" s="15" t="str">
        <f t="shared" ref="D58" ca="1" si="15">UPPER(TEXT(D59,"dddd"))</f>
        <v>WEDNESDAY</v>
      </c>
      <c r="E58" s="16" t="str">
        <f t="shared" ref="E58" ca="1" si="16">UPPER(TEXT(E59,"dddd"))</f>
        <v>THURSDAY</v>
      </c>
      <c r="F58" s="15" t="str">
        <f t="shared" ref="F58" ca="1" si="17">UPPER(TEXT(F59,"dddd"))</f>
        <v>FRIDAY</v>
      </c>
      <c r="G58" s="16" t="str">
        <f t="shared" ref="G58" ca="1" si="18">UPPER(TEXT(G59,"dddd"))</f>
        <v>SATURDAY</v>
      </c>
      <c r="H58" s="15" t="str">
        <f t="shared" ref="H58" ca="1" si="19">UPPER(TEXT(H59,"dddd"))</f>
        <v>SUNDAY</v>
      </c>
    </row>
    <row r="59" spans="1:13" ht="16.5" customHeight="1" x14ac:dyDescent="0.5">
      <c r="B59" s="7">
        <f t="array" aca="1" ref="B59:H59" ca="1">Days+1+DATE(Calendar5Year,Calendar5MonthOption,1)-WEEKDAY(DATE(Calendar5Year,Calendar5MonthOption,1),WeekdayOption)</f>
        <v>43066</v>
      </c>
      <c r="C59" s="7">
        <f ca="1"/>
        <v>43067</v>
      </c>
      <c r="D59" s="7">
        <f ca="1"/>
        <v>43068</v>
      </c>
      <c r="E59" s="7">
        <f ca="1"/>
        <v>43069</v>
      </c>
      <c r="F59" s="7">
        <f ca="1"/>
        <v>43070</v>
      </c>
      <c r="G59" s="7">
        <f ca="1"/>
        <v>43071</v>
      </c>
      <c r="H59" s="8">
        <f ca="1"/>
        <v>43072</v>
      </c>
    </row>
    <row r="60" spans="1:13" x14ac:dyDescent="0.5">
      <c r="B60" s="9"/>
      <c r="C60" s="9"/>
      <c r="D60" s="9"/>
      <c r="E60" s="9"/>
      <c r="F60" s="9"/>
      <c r="G60" s="9"/>
      <c r="H60" s="10"/>
      <c r="M60" s="4" t="s">
        <v>14</v>
      </c>
    </row>
    <row r="61" spans="1:13" x14ac:dyDescent="0.5">
      <c r="B61" s="9"/>
      <c r="C61" s="9"/>
      <c r="D61" s="9"/>
      <c r="E61" s="18" t="s">
        <v>3</v>
      </c>
      <c r="F61" s="18" t="s">
        <v>4</v>
      </c>
      <c r="G61" s="9"/>
      <c r="H61" s="10"/>
      <c r="M61" s="4" t="s">
        <v>15</v>
      </c>
    </row>
    <row r="62" spans="1:13" x14ac:dyDescent="0.5">
      <c r="B62" s="9"/>
      <c r="C62" s="9"/>
      <c r="D62" s="9"/>
      <c r="E62" s="17"/>
      <c r="F62" s="17"/>
      <c r="G62" s="9"/>
      <c r="H62" s="10"/>
      <c r="M62" s="4" t="s">
        <v>16</v>
      </c>
    </row>
    <row r="63" spans="1:13" x14ac:dyDescent="0.5">
      <c r="B63" s="9"/>
      <c r="C63" s="9"/>
      <c r="D63" s="9"/>
      <c r="E63" s="32" t="s">
        <v>6</v>
      </c>
      <c r="F63" s="33"/>
      <c r="G63" s="24" t="s">
        <v>8</v>
      </c>
      <c r="H63" s="25"/>
    </row>
    <row r="64" spans="1:13" x14ac:dyDescent="0.5">
      <c r="B64" s="9"/>
      <c r="C64" s="9"/>
      <c r="D64" s="9"/>
      <c r="E64" s="9"/>
      <c r="F64" s="9"/>
      <c r="G64" s="9"/>
      <c r="H64" s="10"/>
    </row>
    <row r="65" spans="2:8" ht="16.5" customHeight="1" x14ac:dyDescent="0.5">
      <c r="B65" s="7">
        <f t="array" aca="1" ref="B65:H65" ca="1">Days+8+DATE(Calendar5Year,Calendar5MonthOption,1)-WEEKDAY(DATE(Calendar5Year,Calendar5MonthOption,1),WeekdayOption)</f>
        <v>43073</v>
      </c>
      <c r="C65" s="7">
        <f ca="1"/>
        <v>43074</v>
      </c>
      <c r="D65" s="7">
        <f ca="1"/>
        <v>43075</v>
      </c>
      <c r="E65" s="7">
        <f ca="1"/>
        <v>43076</v>
      </c>
      <c r="F65" s="7">
        <f ca="1"/>
        <v>43077</v>
      </c>
      <c r="G65" s="7">
        <f ca="1"/>
        <v>43078</v>
      </c>
      <c r="H65" s="8">
        <f ca="1"/>
        <v>43079</v>
      </c>
    </row>
    <row r="66" spans="2:8" x14ac:dyDescent="0.5">
      <c r="B66" s="9"/>
      <c r="C66" s="9"/>
      <c r="D66" s="9"/>
      <c r="E66" s="9"/>
      <c r="F66" s="9"/>
      <c r="G66" s="9"/>
      <c r="H66" s="10"/>
    </row>
    <row r="67" spans="2:8" x14ac:dyDescent="0.5">
      <c r="B67" s="9" t="s">
        <v>19</v>
      </c>
      <c r="C67" s="9" t="s">
        <v>19</v>
      </c>
      <c r="D67" s="9"/>
      <c r="E67" s="9"/>
      <c r="F67" s="9" t="s">
        <v>17</v>
      </c>
      <c r="G67" s="9"/>
      <c r="H67" s="10"/>
    </row>
    <row r="68" spans="2:8" x14ac:dyDescent="0.5">
      <c r="B68" s="9"/>
      <c r="C68" s="9"/>
      <c r="D68" s="9"/>
      <c r="E68" s="9"/>
      <c r="F68" s="9"/>
      <c r="G68" s="9"/>
      <c r="H68" s="10"/>
    </row>
    <row r="69" spans="2:8" x14ac:dyDescent="0.5">
      <c r="B69" s="22" t="s">
        <v>9</v>
      </c>
      <c r="C69" s="22"/>
      <c r="D69" s="24" t="s">
        <v>8</v>
      </c>
      <c r="E69" s="24"/>
      <c r="F69" s="22" t="s">
        <v>9</v>
      </c>
      <c r="G69" s="22"/>
      <c r="H69" s="23"/>
    </row>
    <row r="70" spans="2:8" x14ac:dyDescent="0.5">
      <c r="B70" s="9"/>
      <c r="C70" s="9"/>
      <c r="D70" s="9"/>
      <c r="E70" s="9"/>
      <c r="F70" s="9"/>
      <c r="G70" s="9"/>
      <c r="H70" s="10"/>
    </row>
    <row r="71" spans="2:8" ht="16.5" customHeight="1" x14ac:dyDescent="0.5">
      <c r="B71" s="7">
        <f t="array" aca="1" ref="B71:H71" ca="1">Days+15+DATE(Calendar5Year,Calendar5MonthOption,1)-WEEKDAY(DATE(Calendar5Year,Calendar5MonthOption,1),WeekdayOption)</f>
        <v>43080</v>
      </c>
      <c r="C71" s="7">
        <f ca="1"/>
        <v>43081</v>
      </c>
      <c r="D71" s="7">
        <f ca="1"/>
        <v>43082</v>
      </c>
      <c r="E71" s="7">
        <f ca="1"/>
        <v>43083</v>
      </c>
      <c r="F71" s="7">
        <f ca="1"/>
        <v>43084</v>
      </c>
      <c r="G71" s="7">
        <f ca="1"/>
        <v>43085</v>
      </c>
      <c r="H71" s="8">
        <f ca="1"/>
        <v>43086</v>
      </c>
    </row>
    <row r="72" spans="2:8" x14ac:dyDescent="0.5">
      <c r="B72" s="9"/>
      <c r="C72" s="9"/>
      <c r="D72" s="9"/>
      <c r="E72" s="9"/>
      <c r="F72" s="9"/>
      <c r="G72" s="9"/>
      <c r="H72" s="10"/>
    </row>
    <row r="73" spans="2:8" x14ac:dyDescent="0.5">
      <c r="B73" s="9" t="s">
        <v>20</v>
      </c>
      <c r="C73" s="9" t="s">
        <v>20</v>
      </c>
      <c r="D73" s="9"/>
      <c r="E73" s="27" t="s">
        <v>11</v>
      </c>
      <c r="F73" s="9" t="s">
        <v>22</v>
      </c>
      <c r="G73" s="9"/>
      <c r="H73" s="10"/>
    </row>
    <row r="74" spans="2:8" x14ac:dyDescent="0.5">
      <c r="B74" s="9"/>
      <c r="C74" s="9" t="s">
        <v>25</v>
      </c>
      <c r="D74" s="9" t="s">
        <v>24</v>
      </c>
      <c r="E74" s="9"/>
      <c r="F74" s="9"/>
      <c r="G74" s="9"/>
      <c r="H74" s="10"/>
    </row>
    <row r="75" spans="2:8" x14ac:dyDescent="0.5">
      <c r="B75" s="24" t="s">
        <v>8</v>
      </c>
      <c r="C75" s="24"/>
      <c r="D75" s="22" t="s">
        <v>9</v>
      </c>
      <c r="E75" s="9" t="s">
        <v>23</v>
      </c>
      <c r="F75" s="24" t="s">
        <v>8</v>
      </c>
      <c r="G75" s="24"/>
      <c r="H75" s="25"/>
    </row>
    <row r="76" spans="2:8" x14ac:dyDescent="0.5">
      <c r="B76" s="9"/>
      <c r="C76" s="9"/>
      <c r="D76" s="9"/>
      <c r="E76" s="9"/>
      <c r="F76" s="9"/>
      <c r="G76" s="9"/>
      <c r="H76" s="10"/>
    </row>
    <row r="77" spans="2:8" ht="16.5" customHeight="1" x14ac:dyDescent="0.5">
      <c r="B77" s="7">
        <f t="array" aca="1" ref="B77:H77" ca="1">Days+22+DATE(Calendar5Year,Calendar5MonthOption,1)-WEEKDAY(DATE(Calendar5Year,Calendar5MonthOption,1),WeekdayOption)</f>
        <v>43087</v>
      </c>
      <c r="C77" s="7">
        <f ca="1"/>
        <v>43088</v>
      </c>
      <c r="D77" s="7">
        <f ca="1"/>
        <v>43089</v>
      </c>
      <c r="E77" s="7">
        <f ca="1"/>
        <v>43090</v>
      </c>
      <c r="F77" s="7">
        <f ca="1"/>
        <v>43091</v>
      </c>
      <c r="G77" s="7">
        <f ca="1"/>
        <v>43092</v>
      </c>
      <c r="H77" s="8">
        <f ca="1"/>
        <v>43093</v>
      </c>
    </row>
    <row r="78" spans="2:8" x14ac:dyDescent="0.5">
      <c r="B78" s="9"/>
      <c r="C78" s="9"/>
      <c r="D78" s="9"/>
      <c r="E78" s="9"/>
      <c r="F78" s="9"/>
      <c r="G78" s="9"/>
      <c r="H78" s="19"/>
    </row>
    <row r="79" spans="2:8" x14ac:dyDescent="0.5">
      <c r="B79" s="9" t="s">
        <v>19</v>
      </c>
      <c r="C79" s="9" t="s">
        <v>19</v>
      </c>
      <c r="D79" s="9"/>
      <c r="E79" s="9"/>
      <c r="F79" s="9" t="s">
        <v>17</v>
      </c>
      <c r="G79" s="9"/>
      <c r="H79" s="21" t="s">
        <v>10</v>
      </c>
    </row>
    <row r="80" spans="2:8" x14ac:dyDescent="0.5">
      <c r="B80" s="9"/>
      <c r="C80" s="9"/>
      <c r="D80" s="10" t="s">
        <v>27</v>
      </c>
      <c r="E80" s="10" t="s">
        <v>27</v>
      </c>
      <c r="F80" s="9"/>
      <c r="G80" s="9"/>
      <c r="H80" s="10" t="s">
        <v>27</v>
      </c>
    </row>
    <row r="81" spans="1:8" x14ac:dyDescent="0.5">
      <c r="B81" s="22" t="s">
        <v>9</v>
      </c>
      <c r="C81" s="22"/>
      <c r="D81" s="24" t="s">
        <v>8</v>
      </c>
      <c r="E81" s="24"/>
      <c r="F81" s="22" t="s">
        <v>9</v>
      </c>
      <c r="G81" s="22"/>
      <c r="H81" s="23"/>
    </row>
    <row r="82" spans="1:8" x14ac:dyDescent="0.5">
      <c r="B82" s="9"/>
      <c r="C82" s="9"/>
      <c r="D82" s="9"/>
      <c r="E82" s="9"/>
      <c r="F82" s="9"/>
      <c r="G82" s="9"/>
      <c r="H82" s="10"/>
    </row>
    <row r="83" spans="1:8" ht="16.5" customHeight="1" x14ac:dyDescent="0.5">
      <c r="B83" s="7">
        <f t="array" aca="1" ref="B83:H83" ca="1">Days+29+DATE(Calendar5Year,Calendar5MonthOption,1)-WEEKDAY(DATE(Calendar5Year,Calendar5MonthOption,1),WeekdayOption)</f>
        <v>43094</v>
      </c>
      <c r="C83" s="7">
        <f ca="1"/>
        <v>43095</v>
      </c>
      <c r="D83" s="7">
        <f ca="1"/>
        <v>43096</v>
      </c>
      <c r="E83" s="7">
        <f ca="1"/>
        <v>43097</v>
      </c>
      <c r="F83" s="7">
        <f ca="1"/>
        <v>43098</v>
      </c>
      <c r="G83" s="7">
        <f ca="1"/>
        <v>43099</v>
      </c>
      <c r="H83" s="8">
        <f ca="1"/>
        <v>43100</v>
      </c>
    </row>
    <row r="84" spans="1:8" x14ac:dyDescent="0.5">
      <c r="B84" s="9"/>
      <c r="C84" s="9"/>
      <c r="D84" s="9"/>
      <c r="E84" s="9"/>
      <c r="F84" s="9"/>
      <c r="G84" s="9"/>
      <c r="H84" s="10"/>
    </row>
    <row r="85" spans="1:8" x14ac:dyDescent="0.5">
      <c r="B85" s="27" t="s">
        <v>12</v>
      </c>
      <c r="C85" s="27" t="s">
        <v>13</v>
      </c>
      <c r="D85" s="29" t="s">
        <v>18</v>
      </c>
      <c r="E85" s="29" t="s">
        <v>18</v>
      </c>
      <c r="F85" s="29" t="s">
        <v>18</v>
      </c>
      <c r="G85" s="9" t="s">
        <v>18</v>
      </c>
      <c r="H85" s="21" t="s">
        <v>7</v>
      </c>
    </row>
    <row r="86" spans="1:8" x14ac:dyDescent="0.5">
      <c r="B86" s="9"/>
      <c r="C86" s="26"/>
      <c r="D86" s="10" t="s">
        <v>27</v>
      </c>
      <c r="E86" s="9"/>
      <c r="F86" s="9"/>
      <c r="G86" s="9"/>
      <c r="H86" s="10"/>
    </row>
    <row r="87" spans="1:8" x14ac:dyDescent="0.5">
      <c r="B87" s="30" t="s">
        <v>5</v>
      </c>
      <c r="C87" s="31"/>
      <c r="D87" s="24" t="s">
        <v>8</v>
      </c>
      <c r="E87" s="24"/>
      <c r="F87" s="22" t="s">
        <v>9</v>
      </c>
      <c r="G87" s="22"/>
      <c r="H87" s="20" t="s">
        <v>6</v>
      </c>
    </row>
    <row r="88" spans="1:8" x14ac:dyDescent="0.5">
      <c r="B88" s="9"/>
      <c r="C88" s="9"/>
      <c r="D88" s="9"/>
      <c r="E88" s="9"/>
      <c r="F88" s="9"/>
      <c r="G88" s="9"/>
      <c r="H88" s="10"/>
    </row>
    <row r="89" spans="1:8" ht="54" customHeight="1" x14ac:dyDescent="1.65">
      <c r="A89" s="1"/>
      <c r="B89" s="13">
        <f ca="1">YEAR(DATE(Calendar5Year,Calendar5MonthOption+1,1))</f>
        <v>2018</v>
      </c>
      <c r="C89" s="14" t="str">
        <f ca="1">TEXT(DATE(Calendar5Year,Calendar5MonthOption+1,1),"mmmm")</f>
        <v>January</v>
      </c>
      <c r="D89" s="11"/>
      <c r="E89" s="11"/>
      <c r="F89" s="11"/>
      <c r="G89" s="11"/>
      <c r="H89" s="1"/>
    </row>
    <row r="90" spans="1:8" ht="14.25" customHeight="1" x14ac:dyDescent="0.5">
      <c r="B90" s="15" t="str">
        <f ca="1">UPPER(TEXT(B91,"dddd"))</f>
        <v>MONDAY</v>
      </c>
      <c r="C90" s="16" t="str">
        <f t="shared" ref="C90" ca="1" si="20">UPPER(TEXT(C91,"dddd"))</f>
        <v>TUESDAY</v>
      </c>
      <c r="D90" s="15" t="str">
        <f t="shared" ref="D90" ca="1" si="21">UPPER(TEXT(D91,"dddd"))</f>
        <v>WEDNESDAY</v>
      </c>
      <c r="E90" s="16" t="str">
        <f t="shared" ref="E90" ca="1" si="22">UPPER(TEXT(E91,"dddd"))</f>
        <v>THURSDAY</v>
      </c>
      <c r="F90" s="15" t="str">
        <f t="shared" ref="F90" ca="1" si="23">UPPER(TEXT(F91,"dddd"))</f>
        <v>FRIDAY</v>
      </c>
      <c r="G90" s="16" t="str">
        <f t="shared" ref="G90" ca="1" si="24">UPPER(TEXT(G91,"dddd"))</f>
        <v>SATURDAY</v>
      </c>
      <c r="H90" s="15" t="str">
        <f t="shared" ref="H90" ca="1" si="25">UPPER(TEXT(H91,"dddd"))</f>
        <v>SUNDAY</v>
      </c>
    </row>
    <row r="91" spans="1:8" ht="16.5" customHeight="1" x14ac:dyDescent="0.5">
      <c r="B91" s="7">
        <f t="array" aca="1" ref="B91:H91" ca="1">Days+1+DATE(Calendar6Year,Calendar6MonthOption,1)-WEEKDAY(DATE(Calendar6Year,Calendar6MonthOption,1),WeekdayOption)</f>
        <v>43101</v>
      </c>
      <c r="C91" s="7">
        <f ca="1"/>
        <v>43102</v>
      </c>
      <c r="D91" s="7">
        <f ca="1"/>
        <v>43103</v>
      </c>
      <c r="E91" s="7">
        <f ca="1"/>
        <v>43104</v>
      </c>
      <c r="F91" s="7">
        <f ca="1"/>
        <v>43105</v>
      </c>
      <c r="G91" s="7">
        <f ca="1"/>
        <v>43106</v>
      </c>
      <c r="H91" s="8">
        <f ca="1"/>
        <v>43107</v>
      </c>
    </row>
    <row r="92" spans="1:8" x14ac:dyDescent="0.5">
      <c r="B92" s="9"/>
      <c r="C92" s="9"/>
      <c r="D92" s="9"/>
      <c r="E92" s="9"/>
      <c r="F92" s="9"/>
      <c r="G92" s="9"/>
      <c r="H92" s="10"/>
    </row>
    <row r="93" spans="1:8" x14ac:dyDescent="0.5">
      <c r="B93" s="28" t="s">
        <v>21</v>
      </c>
      <c r="C93" s="9" t="s">
        <v>20</v>
      </c>
      <c r="D93" s="9"/>
      <c r="E93" s="9"/>
      <c r="F93" s="9"/>
      <c r="G93" s="9"/>
      <c r="H93" s="10"/>
    </row>
    <row r="94" spans="1:8" x14ac:dyDescent="0.5">
      <c r="B94" s="9"/>
      <c r="C94" s="9"/>
      <c r="D94" s="9"/>
      <c r="E94" s="9"/>
      <c r="F94" s="9"/>
      <c r="G94" s="9"/>
      <c r="H94" s="10"/>
    </row>
    <row r="95" spans="1:8" x14ac:dyDescent="0.5">
      <c r="B95" s="24" t="s">
        <v>26</v>
      </c>
      <c r="C95" s="24" t="s">
        <v>8</v>
      </c>
      <c r="D95" s="22" t="s">
        <v>9</v>
      </c>
      <c r="E95" s="22"/>
      <c r="F95" s="22"/>
      <c r="G95" s="24" t="s">
        <v>8</v>
      </c>
      <c r="H95" s="25"/>
    </row>
    <row r="96" spans="1:8" x14ac:dyDescent="0.5">
      <c r="B96" s="9"/>
      <c r="C96" s="9"/>
      <c r="D96" s="9"/>
      <c r="E96" s="9"/>
      <c r="F96" s="9"/>
      <c r="G96" s="9"/>
      <c r="H96" s="10"/>
    </row>
    <row r="97" spans="2:8" ht="16.5" customHeight="1" x14ac:dyDescent="0.5">
      <c r="B97" s="7">
        <f t="array" aca="1" ref="B97:H97" ca="1">Days+8+DATE(Calendar6Year,Calendar6MonthOption,1)-WEEKDAY(DATE(Calendar6Year,Calendar6MonthOption,1),WeekdayOption)</f>
        <v>43108</v>
      </c>
      <c r="C97" s="7">
        <f ca="1"/>
        <v>43109</v>
      </c>
      <c r="D97" s="7">
        <f ca="1"/>
        <v>43110</v>
      </c>
      <c r="E97" s="7">
        <f ca="1"/>
        <v>43111</v>
      </c>
      <c r="F97" s="7">
        <f ca="1"/>
        <v>43112</v>
      </c>
      <c r="G97" s="7">
        <f ca="1"/>
        <v>43113</v>
      </c>
      <c r="H97" s="8">
        <f ca="1"/>
        <v>43114</v>
      </c>
    </row>
    <row r="98" spans="2:8" x14ac:dyDescent="0.5">
      <c r="B98" s="9"/>
      <c r="C98" s="9"/>
      <c r="D98" s="9"/>
      <c r="E98" s="9"/>
      <c r="F98" s="9"/>
      <c r="G98" s="9"/>
      <c r="H98" s="10"/>
    </row>
    <row r="99" spans="2:8" x14ac:dyDescent="0.5">
      <c r="B99" s="9" t="s">
        <v>19</v>
      </c>
      <c r="C99" s="9" t="s">
        <v>19</v>
      </c>
      <c r="D99" s="9"/>
      <c r="E99" s="9"/>
      <c r="F99" s="9"/>
      <c r="G99" s="9"/>
      <c r="H99" s="10"/>
    </row>
    <row r="100" spans="2:8" x14ac:dyDescent="0.5">
      <c r="B100" s="9"/>
      <c r="C100" s="9"/>
      <c r="D100" s="9"/>
      <c r="E100" s="9"/>
      <c r="F100" s="9"/>
      <c r="G100" s="9"/>
      <c r="H100" s="10"/>
    </row>
    <row r="101" spans="2:8" x14ac:dyDescent="0.5">
      <c r="B101" s="9"/>
      <c r="C101" s="9"/>
      <c r="D101" s="9"/>
      <c r="E101" s="9"/>
      <c r="F101" s="9"/>
      <c r="G101" s="9"/>
      <c r="H101" s="10"/>
    </row>
    <row r="102" spans="2:8" x14ac:dyDescent="0.5">
      <c r="B102" s="9" t="s">
        <v>28</v>
      </c>
      <c r="C102" s="9" t="s">
        <v>28</v>
      </c>
      <c r="D102" s="9" t="s">
        <v>28</v>
      </c>
      <c r="E102" s="9" t="s">
        <v>28</v>
      </c>
      <c r="F102" s="9" t="s">
        <v>28</v>
      </c>
      <c r="G102" s="9"/>
      <c r="H102" s="10"/>
    </row>
    <row r="103" spans="2:8" ht="16.5" customHeight="1" x14ac:dyDescent="0.5">
      <c r="B103" s="7">
        <f t="array" aca="1" ref="B103:H103" ca="1">Days+15+DATE(Calendar6Year,Calendar6MonthOption,1)-WEEKDAY(DATE(Calendar6Year,Calendar6MonthOption,1),WeekdayOption)</f>
        <v>43115</v>
      </c>
      <c r="C103" s="7">
        <f ca="1"/>
        <v>43116</v>
      </c>
      <c r="D103" s="7">
        <f ca="1"/>
        <v>43117</v>
      </c>
      <c r="E103" s="7">
        <f ca="1"/>
        <v>43118</v>
      </c>
      <c r="F103" s="7">
        <f ca="1"/>
        <v>43119</v>
      </c>
      <c r="G103" s="7">
        <f ca="1"/>
        <v>43120</v>
      </c>
      <c r="H103" s="8">
        <f ca="1"/>
        <v>43121</v>
      </c>
    </row>
    <row r="104" spans="2:8" x14ac:dyDescent="0.5">
      <c r="B104" s="9"/>
      <c r="C104" s="9"/>
      <c r="D104" s="9"/>
      <c r="E104" s="9"/>
      <c r="F104" s="9"/>
      <c r="G104" s="9"/>
      <c r="H104" s="10"/>
    </row>
    <row r="105" spans="2:8" x14ac:dyDescent="0.5">
      <c r="B105" s="9"/>
      <c r="C105" s="9"/>
      <c r="D105" s="9"/>
      <c r="E105" s="9"/>
      <c r="F105" s="9"/>
      <c r="G105" s="9"/>
      <c r="H105" s="10"/>
    </row>
    <row r="106" spans="2:8" x14ac:dyDescent="0.5">
      <c r="B106" s="9"/>
      <c r="C106" s="9"/>
      <c r="D106" s="9"/>
      <c r="E106" s="9"/>
      <c r="F106" s="9"/>
      <c r="G106" s="9"/>
      <c r="H106" s="10"/>
    </row>
    <row r="107" spans="2:8" x14ac:dyDescent="0.5">
      <c r="B107" s="9"/>
      <c r="C107" s="9"/>
      <c r="D107" s="9"/>
      <c r="E107" s="9"/>
      <c r="F107" s="9"/>
      <c r="G107" s="9"/>
      <c r="H107" s="10"/>
    </row>
    <row r="108" spans="2:8" x14ac:dyDescent="0.5">
      <c r="B108" s="9"/>
      <c r="C108" s="9"/>
      <c r="D108" s="9"/>
      <c r="E108" s="9"/>
      <c r="F108" s="9"/>
      <c r="G108" s="9"/>
      <c r="H108" s="10"/>
    </row>
    <row r="109" spans="2:8" ht="16.5" customHeight="1" x14ac:dyDescent="0.5">
      <c r="B109" s="7">
        <f t="array" aca="1" ref="B109:H109" ca="1">Days+22+DATE(Calendar6Year,Calendar6MonthOption,1)-WEEKDAY(DATE(Calendar6Year,Calendar6MonthOption,1),WeekdayOption)</f>
        <v>43122</v>
      </c>
      <c r="C109" s="7">
        <f ca="1"/>
        <v>43123</v>
      </c>
      <c r="D109" s="7">
        <f ca="1"/>
        <v>43124</v>
      </c>
      <c r="E109" s="7">
        <f ca="1"/>
        <v>43125</v>
      </c>
      <c r="F109" s="7">
        <f ca="1"/>
        <v>43126</v>
      </c>
      <c r="G109" s="7">
        <f ca="1"/>
        <v>43127</v>
      </c>
      <c r="H109" s="8">
        <f ca="1"/>
        <v>43128</v>
      </c>
    </row>
    <row r="110" spans="2:8" x14ac:dyDescent="0.5">
      <c r="B110" s="9"/>
      <c r="C110" s="9"/>
      <c r="D110" s="9"/>
      <c r="E110" s="9"/>
      <c r="F110" s="9"/>
      <c r="G110" s="9"/>
      <c r="H110" s="10"/>
    </row>
    <row r="111" spans="2:8" x14ac:dyDescent="0.5">
      <c r="B111" s="9"/>
      <c r="C111" s="9"/>
      <c r="D111" s="9"/>
      <c r="E111" s="9"/>
      <c r="F111" s="9"/>
      <c r="G111" s="9"/>
      <c r="H111" s="10"/>
    </row>
    <row r="112" spans="2:8" x14ac:dyDescent="0.5">
      <c r="B112" s="9"/>
      <c r="C112" s="9"/>
      <c r="D112" s="9"/>
      <c r="E112" s="9"/>
      <c r="F112" s="9"/>
      <c r="G112" s="9"/>
      <c r="H112" s="10"/>
    </row>
    <row r="113" spans="2:8" x14ac:dyDescent="0.5">
      <c r="B113" s="9"/>
      <c r="C113" s="9"/>
      <c r="D113" s="9"/>
      <c r="E113" s="9"/>
      <c r="F113" s="9"/>
      <c r="G113" s="9"/>
      <c r="H113" s="10"/>
    </row>
    <row r="114" spans="2:8" x14ac:dyDescent="0.5">
      <c r="B114" s="9"/>
      <c r="C114" s="9"/>
      <c r="D114" s="9"/>
      <c r="E114" s="9"/>
      <c r="F114" s="9"/>
      <c r="G114" s="9"/>
      <c r="H114" s="10"/>
    </row>
    <row r="115" spans="2:8" ht="16.5" customHeight="1" x14ac:dyDescent="0.5">
      <c r="B115" s="7">
        <f t="array" aca="1" ref="B115:H115" ca="1">Days+29+DATE(Calendar6Year,Calendar6MonthOption,1)-WEEKDAY(DATE(Calendar6Year,Calendar6MonthOption,1),WeekdayOption)</f>
        <v>43129</v>
      </c>
      <c r="C115" s="7">
        <f ca="1"/>
        <v>43130</v>
      </c>
      <c r="D115" s="7">
        <f ca="1"/>
        <v>43131</v>
      </c>
      <c r="E115" s="7">
        <f ca="1"/>
        <v>43132</v>
      </c>
      <c r="F115" s="7">
        <f ca="1"/>
        <v>43133</v>
      </c>
      <c r="G115" s="7">
        <f ca="1"/>
        <v>43134</v>
      </c>
      <c r="H115" s="8">
        <f ca="1"/>
        <v>43135</v>
      </c>
    </row>
    <row r="116" spans="2:8" x14ac:dyDescent="0.5">
      <c r="B116" s="9"/>
      <c r="C116" s="9"/>
      <c r="D116" s="9"/>
      <c r="E116" s="9"/>
      <c r="F116" s="9"/>
      <c r="G116" s="9"/>
      <c r="H116" s="12"/>
    </row>
    <row r="117" spans="2:8" x14ac:dyDescent="0.5">
      <c r="B117" s="9"/>
      <c r="C117" s="9"/>
      <c r="D117" s="9"/>
      <c r="E117" s="9"/>
      <c r="F117" s="9"/>
      <c r="G117" s="9"/>
      <c r="H117" s="10"/>
    </row>
    <row r="118" spans="2:8" x14ac:dyDescent="0.5">
      <c r="B118" s="9"/>
      <c r="C118" s="9"/>
      <c r="D118" s="9"/>
      <c r="E118" s="9"/>
      <c r="F118" s="9"/>
      <c r="G118" s="9"/>
      <c r="H118" s="10"/>
    </row>
    <row r="119" spans="2:8" x14ac:dyDescent="0.5">
      <c r="B119" s="9"/>
      <c r="C119" s="9"/>
      <c r="D119" s="9"/>
      <c r="E119" s="9"/>
      <c r="F119" s="9"/>
      <c r="G119" s="9"/>
      <c r="H119" s="10"/>
    </row>
    <row r="120" spans="2:8" x14ac:dyDescent="0.5">
      <c r="B120" s="9"/>
      <c r="C120" s="9"/>
      <c r="D120" s="9"/>
      <c r="E120" s="9"/>
      <c r="F120" s="9"/>
      <c r="G120" s="9"/>
      <c r="H120" s="10"/>
    </row>
    <row r="121" spans="2:8" ht="57" customHeight="1" x14ac:dyDescent="0.5">
      <c r="B121" s="9"/>
      <c r="C121" s="9"/>
      <c r="D121" s="9"/>
      <c r="E121" s="9"/>
      <c r="F121" s="9"/>
      <c r="G121" s="9"/>
      <c r="H121" s="10"/>
    </row>
    <row r="122" spans="2:8" ht="57" customHeight="1" x14ac:dyDescent="0.5">
      <c r="B122" s="9"/>
      <c r="C122" s="9"/>
      <c r="D122" s="9"/>
      <c r="E122" s="9"/>
      <c r="F122" s="9"/>
      <c r="G122" s="9"/>
      <c r="H122" s="10"/>
    </row>
    <row r="123" spans="2:8" ht="57" customHeight="1" x14ac:dyDescent="0.5">
      <c r="B123" s="9"/>
      <c r="C123" s="9"/>
      <c r="D123" s="9"/>
      <c r="E123" s="9"/>
      <c r="F123" s="9"/>
      <c r="G123" s="9"/>
      <c r="H123" s="10"/>
    </row>
    <row r="124" spans="2:8" ht="57" customHeight="1" x14ac:dyDescent="0.5">
      <c r="B124" s="9"/>
      <c r="C124" s="9"/>
      <c r="D124" s="9"/>
      <c r="E124" s="9"/>
      <c r="F124" s="9"/>
      <c r="G124" s="9"/>
      <c r="H124" s="10"/>
    </row>
    <row r="125" spans="2:8" ht="57" customHeight="1" x14ac:dyDescent="0.5">
      <c r="B125" s="9"/>
      <c r="C125" s="9"/>
      <c r="D125" s="9"/>
      <c r="E125" s="9"/>
      <c r="F125" s="9"/>
      <c r="G125" s="9"/>
      <c r="H125" s="10"/>
    </row>
    <row r="126" spans="2:8" ht="57" customHeight="1" x14ac:dyDescent="0.5">
      <c r="B126" s="9"/>
      <c r="C126" s="9"/>
      <c r="D126" s="9"/>
      <c r="E126" s="9"/>
      <c r="F126" s="9"/>
      <c r="G126" s="9"/>
      <c r="H126" s="10"/>
    </row>
    <row r="127" spans="2:8" ht="57" customHeight="1" x14ac:dyDescent="0.5">
      <c r="B127" s="9"/>
      <c r="C127" s="9"/>
      <c r="D127" s="9"/>
      <c r="E127" s="9"/>
      <c r="F127" s="9"/>
      <c r="G127" s="9"/>
      <c r="H127" s="10"/>
    </row>
    <row r="128" spans="2:8" ht="57" customHeight="1" x14ac:dyDescent="0.5">
      <c r="B128" s="9"/>
      <c r="C128" s="9"/>
      <c r="D128" s="9"/>
      <c r="E128" s="9"/>
      <c r="F128" s="9"/>
      <c r="G128" s="9"/>
      <c r="H128" s="10"/>
    </row>
    <row r="129" spans="2:8" ht="57" customHeight="1" x14ac:dyDescent="0.5">
      <c r="B129" s="9"/>
      <c r="C129" s="9"/>
      <c r="D129" s="9"/>
      <c r="E129" s="9"/>
      <c r="F129" s="9"/>
      <c r="G129" s="9"/>
      <c r="H129" s="10"/>
    </row>
    <row r="130" spans="2:8" ht="57" customHeight="1" x14ac:dyDescent="0.5">
      <c r="B130" s="9"/>
      <c r="C130" s="9"/>
      <c r="D130" s="9"/>
      <c r="E130" s="9"/>
      <c r="F130" s="9"/>
      <c r="G130" s="9"/>
      <c r="H130" s="10"/>
    </row>
    <row r="131" spans="2:8" ht="57" customHeight="1" x14ac:dyDescent="0.5">
      <c r="B131" s="9"/>
      <c r="C131" s="9"/>
      <c r="D131" s="9"/>
      <c r="E131" s="9"/>
      <c r="F131" s="9"/>
      <c r="G131" s="9"/>
      <c r="H131" s="10"/>
    </row>
    <row r="132" spans="2:8" ht="57" customHeight="1" x14ac:dyDescent="0.5">
      <c r="B132" s="9"/>
      <c r="C132" s="9"/>
      <c r="D132" s="9"/>
      <c r="E132" s="9"/>
      <c r="F132" s="9"/>
      <c r="G132" s="9"/>
      <c r="H132" s="10"/>
    </row>
    <row r="133" spans="2:8" ht="57" customHeight="1" x14ac:dyDescent="0.5">
      <c r="B133" s="9"/>
      <c r="C133" s="9"/>
      <c r="D133" s="9"/>
      <c r="E133" s="9"/>
      <c r="F133" s="9"/>
      <c r="G133" s="9"/>
      <c r="H133" s="10"/>
    </row>
    <row r="134" spans="2:8" ht="57" customHeight="1" x14ac:dyDescent="0.5">
      <c r="B134" s="9"/>
      <c r="C134" s="9"/>
      <c r="D134" s="9"/>
      <c r="E134" s="9"/>
      <c r="F134" s="9"/>
      <c r="G134" s="9"/>
      <c r="H134" s="10"/>
    </row>
    <row r="135" spans="2:8" ht="57" customHeight="1" x14ac:dyDescent="0.5">
      <c r="B135" s="9"/>
      <c r="C135" s="9"/>
      <c r="D135" s="9"/>
      <c r="E135" s="9"/>
      <c r="F135" s="9"/>
      <c r="G135" s="9"/>
      <c r="H135" s="10"/>
    </row>
    <row r="136" spans="2:8" ht="57" customHeight="1" x14ac:dyDescent="0.5">
      <c r="B136" s="9"/>
      <c r="C136" s="9"/>
      <c r="D136" s="9"/>
      <c r="E136" s="9"/>
      <c r="F136" s="9"/>
      <c r="G136" s="9"/>
      <c r="H136" s="10"/>
    </row>
    <row r="137" spans="2:8" ht="57" customHeight="1" x14ac:dyDescent="0.5">
      <c r="B137" s="9"/>
      <c r="C137" s="9"/>
      <c r="D137" s="9"/>
      <c r="E137" s="9"/>
      <c r="F137" s="9"/>
      <c r="G137" s="9"/>
      <c r="H137" s="10"/>
    </row>
    <row r="138" spans="2:8" ht="57" customHeight="1" x14ac:dyDescent="0.5">
      <c r="B138" s="9"/>
      <c r="C138" s="9"/>
      <c r="D138" s="9"/>
      <c r="E138" s="9"/>
      <c r="F138" s="9"/>
      <c r="G138" s="9"/>
      <c r="H138" s="10"/>
    </row>
    <row r="139" spans="2:8" ht="57" customHeight="1" x14ac:dyDescent="0.5">
      <c r="B139" s="9"/>
      <c r="C139" s="9"/>
      <c r="D139" s="9"/>
      <c r="E139" s="9"/>
      <c r="F139" s="9"/>
      <c r="G139" s="9"/>
      <c r="H139" s="10"/>
    </row>
    <row r="140" spans="2:8" ht="57" customHeight="1" x14ac:dyDescent="0.5">
      <c r="B140" s="9"/>
      <c r="C140" s="9"/>
      <c r="D140" s="9"/>
      <c r="E140" s="9"/>
      <c r="F140" s="9"/>
      <c r="G140" s="9"/>
      <c r="H140" s="10"/>
    </row>
    <row r="141" spans="2:8" ht="57" customHeight="1" x14ac:dyDescent="0.5">
      <c r="B141" s="9"/>
      <c r="C141" s="9"/>
      <c r="D141" s="9"/>
      <c r="E141" s="9"/>
      <c r="F141" s="9"/>
      <c r="G141" s="9"/>
      <c r="H141" s="10"/>
    </row>
    <row r="142" spans="2:8" ht="57" customHeight="1" x14ac:dyDescent="0.5">
      <c r="B142" s="9"/>
      <c r="C142" s="9"/>
      <c r="D142" s="9"/>
      <c r="E142" s="9"/>
      <c r="F142" s="9"/>
      <c r="G142" s="9"/>
      <c r="H142" s="10"/>
    </row>
    <row r="143" spans="2:8" ht="57" customHeight="1" x14ac:dyDescent="0.5">
      <c r="B143" s="9"/>
      <c r="C143" s="9"/>
      <c r="D143" s="9"/>
      <c r="E143" s="9"/>
      <c r="F143" s="9"/>
      <c r="G143" s="9"/>
      <c r="H143" s="10"/>
    </row>
    <row r="144" spans="2:8" ht="57" customHeight="1" x14ac:dyDescent="0.5">
      <c r="B144" s="9"/>
      <c r="C144" s="9"/>
      <c r="D144" s="9"/>
      <c r="E144" s="9"/>
      <c r="F144" s="9"/>
      <c r="G144" s="9"/>
      <c r="H144" s="10"/>
    </row>
    <row r="145" spans="2:8" ht="57" customHeight="1" x14ac:dyDescent="0.5">
      <c r="B145" s="9"/>
      <c r="C145" s="9"/>
      <c r="D145" s="9"/>
      <c r="E145" s="9"/>
      <c r="F145" s="9"/>
      <c r="G145" s="9"/>
      <c r="H145" s="10"/>
    </row>
    <row r="146" spans="2:8" ht="57" customHeight="1" x14ac:dyDescent="0.5">
      <c r="B146" s="9"/>
      <c r="C146" s="9"/>
      <c r="D146" s="9"/>
      <c r="E146" s="9"/>
      <c r="F146" s="9"/>
      <c r="G146" s="9"/>
      <c r="H146" s="10"/>
    </row>
    <row r="147" spans="2:8" ht="57" customHeight="1" x14ac:dyDescent="0.5">
      <c r="B147" s="9"/>
      <c r="C147" s="9"/>
      <c r="D147" s="9"/>
      <c r="E147" s="9"/>
      <c r="F147" s="9"/>
      <c r="G147" s="9"/>
      <c r="H147" s="10"/>
    </row>
    <row r="148" spans="2:8" ht="57" customHeight="1" x14ac:dyDescent="0.5">
      <c r="B148" s="9"/>
      <c r="C148" s="9"/>
      <c r="D148" s="9"/>
      <c r="E148" s="9"/>
      <c r="F148" s="9"/>
      <c r="G148" s="9"/>
      <c r="H148" s="10"/>
    </row>
    <row r="149" spans="2:8" ht="57" customHeight="1" x14ac:dyDescent="0.5">
      <c r="B149" s="9"/>
      <c r="C149" s="9"/>
      <c r="D149" s="9"/>
      <c r="E149" s="9"/>
      <c r="F149" s="9"/>
      <c r="G149" s="9"/>
      <c r="H149" s="10"/>
    </row>
    <row r="150" spans="2:8" ht="57" customHeight="1" x14ac:dyDescent="0.5">
      <c r="B150" s="9"/>
      <c r="C150" s="9"/>
      <c r="D150" s="9"/>
      <c r="E150" s="9"/>
      <c r="F150" s="9"/>
      <c r="G150" s="9"/>
      <c r="H150" s="10"/>
    </row>
    <row r="151" spans="2:8" ht="57" customHeight="1" x14ac:dyDescent="0.5">
      <c r="B151" s="9"/>
      <c r="C151" s="9"/>
      <c r="D151" s="9"/>
      <c r="E151" s="9"/>
      <c r="F151" s="9"/>
      <c r="G151" s="9"/>
      <c r="H151" s="10"/>
    </row>
    <row r="152" spans="2:8" ht="57" customHeight="1" x14ac:dyDescent="0.5">
      <c r="B152" s="9"/>
      <c r="C152" s="9"/>
      <c r="D152" s="9"/>
      <c r="E152" s="9"/>
      <c r="F152" s="9"/>
      <c r="G152" s="9"/>
      <c r="H152" s="10"/>
    </row>
    <row r="153" spans="2:8" ht="57" customHeight="1" x14ac:dyDescent="0.5">
      <c r="B153" s="9"/>
      <c r="C153" s="9"/>
      <c r="D153" s="9"/>
      <c r="E153" s="9"/>
      <c r="F153" s="9"/>
      <c r="G153" s="9"/>
      <c r="H153" s="10"/>
    </row>
    <row r="154" spans="2:8" ht="57" customHeight="1" x14ac:dyDescent="0.5">
      <c r="B154" s="9"/>
      <c r="C154" s="9"/>
      <c r="D154" s="9"/>
      <c r="E154" s="9"/>
      <c r="F154" s="9"/>
      <c r="G154" s="9"/>
      <c r="H154" s="10"/>
    </row>
    <row r="155" spans="2:8" ht="57" customHeight="1" x14ac:dyDescent="0.5">
      <c r="B155" s="9"/>
      <c r="C155" s="9"/>
      <c r="D155" s="9"/>
      <c r="E155" s="9"/>
      <c r="F155" s="9"/>
      <c r="G155" s="9"/>
      <c r="H155" s="10"/>
    </row>
    <row r="156" spans="2:8" ht="57" customHeight="1" x14ac:dyDescent="0.5">
      <c r="B156" s="9"/>
      <c r="C156" s="9"/>
      <c r="D156" s="9"/>
      <c r="E156" s="9"/>
      <c r="F156" s="9"/>
      <c r="G156" s="9"/>
      <c r="H156" s="10"/>
    </row>
    <row r="157" spans="2:8" ht="57" customHeight="1" x14ac:dyDescent="0.5">
      <c r="B157" s="9"/>
      <c r="C157" s="9"/>
      <c r="D157" s="9"/>
      <c r="E157" s="9"/>
      <c r="F157" s="9"/>
      <c r="G157" s="9"/>
      <c r="H157" s="10"/>
    </row>
    <row r="158" spans="2:8" ht="57" customHeight="1" x14ac:dyDescent="0.5">
      <c r="B158" s="9"/>
      <c r="C158" s="9"/>
      <c r="D158" s="9"/>
      <c r="E158" s="9"/>
      <c r="F158" s="9"/>
      <c r="G158" s="9"/>
      <c r="H158" s="10"/>
    </row>
    <row r="159" spans="2:8" ht="57" customHeight="1" x14ac:dyDescent="0.5">
      <c r="B159" s="9"/>
      <c r="C159" s="9"/>
      <c r="D159" s="9"/>
      <c r="E159" s="9"/>
      <c r="F159" s="9"/>
      <c r="G159" s="9"/>
      <c r="H159" s="10"/>
    </row>
    <row r="160" spans="2:8" ht="57" customHeight="1" x14ac:dyDescent="0.5">
      <c r="B160" s="9"/>
      <c r="C160" s="9"/>
      <c r="D160" s="9"/>
      <c r="E160" s="9"/>
      <c r="F160" s="9"/>
      <c r="G160" s="9"/>
      <c r="H160" s="10"/>
    </row>
    <row r="161" spans="2:8" ht="57" customHeight="1" x14ac:dyDescent="0.5">
      <c r="B161" s="9"/>
      <c r="C161" s="9"/>
      <c r="D161" s="9"/>
      <c r="E161" s="9"/>
      <c r="F161" s="9"/>
      <c r="G161" s="9"/>
      <c r="H161" s="10"/>
    </row>
    <row r="162" spans="2:8" ht="57" customHeight="1" x14ac:dyDescent="0.5">
      <c r="B162" s="9"/>
      <c r="C162" s="9"/>
      <c r="D162" s="9"/>
      <c r="E162" s="9"/>
      <c r="F162" s="9"/>
      <c r="G162" s="9"/>
      <c r="H162" s="10"/>
    </row>
    <row r="163" spans="2:8" ht="57" customHeight="1" x14ac:dyDescent="0.5">
      <c r="B163" s="9"/>
      <c r="C163" s="9"/>
      <c r="D163" s="9"/>
      <c r="E163" s="9"/>
      <c r="F163" s="9"/>
      <c r="G163" s="9"/>
      <c r="H163" s="10"/>
    </row>
    <row r="164" spans="2:8" ht="57" customHeight="1" x14ac:dyDescent="0.5">
      <c r="B164" s="9"/>
      <c r="C164" s="9"/>
      <c r="D164" s="9"/>
      <c r="E164" s="9"/>
      <c r="F164" s="9"/>
      <c r="G164" s="9"/>
      <c r="H164" s="10"/>
    </row>
    <row r="165" spans="2:8" ht="57" customHeight="1" x14ac:dyDescent="0.5">
      <c r="B165" s="9"/>
      <c r="C165" s="9"/>
      <c r="D165" s="9"/>
      <c r="E165" s="9"/>
      <c r="F165" s="9"/>
      <c r="G165" s="9"/>
      <c r="H165" s="10"/>
    </row>
    <row r="166" spans="2:8" ht="57" customHeight="1" x14ac:dyDescent="0.5">
      <c r="B166" s="9"/>
      <c r="C166" s="9"/>
      <c r="D166" s="9"/>
      <c r="E166" s="9"/>
      <c r="F166" s="9"/>
      <c r="G166" s="9"/>
      <c r="H166" s="10"/>
    </row>
    <row r="167" spans="2:8" ht="57" customHeight="1" x14ac:dyDescent="0.5">
      <c r="B167" s="9"/>
      <c r="C167" s="9"/>
      <c r="D167" s="9"/>
      <c r="E167" s="9"/>
      <c r="F167" s="9"/>
      <c r="G167" s="9"/>
      <c r="H167" s="10"/>
    </row>
    <row r="168" spans="2:8" ht="57" customHeight="1" x14ac:dyDescent="0.5">
      <c r="B168" s="9"/>
      <c r="C168" s="9"/>
      <c r="D168" s="9"/>
      <c r="E168" s="9"/>
      <c r="F168" s="9"/>
      <c r="G168" s="9"/>
      <c r="H168" s="10"/>
    </row>
    <row r="169" spans="2:8" ht="57" customHeight="1" x14ac:dyDescent="0.5">
      <c r="B169" s="9"/>
      <c r="C169" s="9"/>
      <c r="D169" s="9"/>
      <c r="E169" s="9"/>
      <c r="F169" s="9"/>
      <c r="G169" s="9"/>
      <c r="H169" s="10"/>
    </row>
    <row r="170" spans="2:8" ht="57" customHeight="1" x14ac:dyDescent="0.5">
      <c r="B170" s="9"/>
      <c r="C170" s="9"/>
      <c r="D170" s="9"/>
      <c r="E170" s="9"/>
      <c r="F170" s="9"/>
      <c r="G170" s="9"/>
      <c r="H170" s="10"/>
    </row>
    <row r="171" spans="2:8" ht="57" customHeight="1" x14ac:dyDescent="0.5">
      <c r="B171" s="9"/>
      <c r="C171" s="9"/>
      <c r="D171" s="9"/>
      <c r="E171" s="9"/>
      <c r="F171" s="9"/>
      <c r="G171" s="9"/>
      <c r="H171" s="10"/>
    </row>
    <row r="172" spans="2:8" ht="57" customHeight="1" x14ac:dyDescent="0.5">
      <c r="B172" s="9"/>
      <c r="C172" s="9"/>
      <c r="D172" s="9"/>
      <c r="E172" s="9"/>
      <c r="F172" s="9"/>
      <c r="G172" s="9"/>
      <c r="H172" s="10"/>
    </row>
    <row r="173" spans="2:8" ht="57" customHeight="1" x14ac:dyDescent="0.5">
      <c r="B173" s="9"/>
      <c r="C173" s="9"/>
      <c r="D173" s="9"/>
      <c r="E173" s="9"/>
      <c r="F173" s="9"/>
      <c r="G173" s="9"/>
      <c r="H173" s="10"/>
    </row>
    <row r="174" spans="2:8" ht="57" customHeight="1" x14ac:dyDescent="0.5">
      <c r="B174" s="9"/>
      <c r="C174" s="9"/>
      <c r="D174" s="9"/>
      <c r="E174" s="9"/>
      <c r="F174" s="9"/>
      <c r="G174" s="9"/>
      <c r="H174" s="10"/>
    </row>
    <row r="175" spans="2:8" ht="57" customHeight="1" x14ac:dyDescent="0.5">
      <c r="B175" s="9"/>
      <c r="C175" s="9"/>
      <c r="D175" s="9"/>
      <c r="E175" s="9"/>
      <c r="F175" s="9"/>
      <c r="G175" s="9"/>
      <c r="H175" s="10"/>
    </row>
    <row r="176" spans="2:8" ht="57" customHeight="1" x14ac:dyDescent="0.5">
      <c r="B176" s="9"/>
      <c r="C176" s="9"/>
      <c r="D176" s="9"/>
      <c r="E176" s="9"/>
      <c r="F176" s="9"/>
      <c r="G176" s="9"/>
      <c r="H176" s="10"/>
    </row>
    <row r="177" spans="2:8" ht="57" customHeight="1" x14ac:dyDescent="0.5">
      <c r="B177" s="9"/>
      <c r="C177" s="9"/>
      <c r="D177" s="9"/>
      <c r="E177" s="9"/>
      <c r="F177" s="9"/>
      <c r="G177" s="9"/>
      <c r="H177" s="10"/>
    </row>
    <row r="178" spans="2:8" ht="57" customHeight="1" x14ac:dyDescent="0.5">
      <c r="B178" s="9"/>
      <c r="C178" s="9"/>
      <c r="D178" s="9"/>
      <c r="E178" s="9"/>
      <c r="F178" s="9"/>
      <c r="G178" s="9"/>
      <c r="H178" s="10"/>
    </row>
    <row r="179" spans="2:8" ht="57" customHeight="1" x14ac:dyDescent="0.5">
      <c r="B179" s="9"/>
      <c r="C179" s="9"/>
      <c r="D179" s="9"/>
      <c r="E179" s="9"/>
      <c r="F179" s="9"/>
      <c r="G179" s="9"/>
      <c r="H179" s="10"/>
    </row>
    <row r="180" spans="2:8" ht="57" customHeight="1" x14ac:dyDescent="0.5">
      <c r="B180" s="9"/>
      <c r="C180" s="9"/>
      <c r="D180" s="9"/>
      <c r="E180" s="9"/>
      <c r="F180" s="9"/>
      <c r="G180" s="9"/>
      <c r="H180" s="10"/>
    </row>
    <row r="181" spans="2:8" ht="57" customHeight="1" x14ac:dyDescent="0.5">
      <c r="B181" s="9"/>
      <c r="C181" s="9"/>
      <c r="D181" s="9"/>
      <c r="E181" s="9"/>
      <c r="F181" s="9"/>
      <c r="G181" s="9"/>
      <c r="H181" s="10"/>
    </row>
    <row r="182" spans="2:8" ht="57" customHeight="1" x14ac:dyDescent="0.5">
      <c r="B182" s="9"/>
      <c r="C182" s="9"/>
      <c r="D182" s="9"/>
      <c r="E182" s="9"/>
      <c r="F182" s="9"/>
      <c r="G182" s="9"/>
      <c r="H182" s="10"/>
    </row>
    <row r="183" spans="2:8" ht="57" customHeight="1" x14ac:dyDescent="0.5">
      <c r="B183" s="9"/>
      <c r="C183" s="9"/>
      <c r="D183" s="9"/>
      <c r="E183" s="9"/>
      <c r="F183" s="9"/>
      <c r="G183" s="9"/>
      <c r="H183" s="10"/>
    </row>
    <row r="184" spans="2:8" ht="57" customHeight="1" x14ac:dyDescent="0.5">
      <c r="B184" s="9"/>
      <c r="C184" s="9"/>
      <c r="D184" s="9"/>
      <c r="E184" s="9"/>
      <c r="F184" s="9"/>
      <c r="G184" s="9"/>
      <c r="H184" s="10"/>
    </row>
    <row r="185" spans="2:8" ht="57" customHeight="1" x14ac:dyDescent="0.5">
      <c r="B185" s="9"/>
      <c r="C185" s="9"/>
      <c r="D185" s="9"/>
      <c r="E185" s="9"/>
      <c r="F185" s="9"/>
      <c r="G185" s="9"/>
      <c r="H185" s="10"/>
    </row>
    <row r="186" spans="2:8" ht="57" customHeight="1" x14ac:dyDescent="0.5">
      <c r="B186" s="9"/>
      <c r="C186" s="9"/>
      <c r="D186" s="9"/>
      <c r="E186" s="9"/>
      <c r="F186" s="9"/>
      <c r="G186" s="9"/>
      <c r="H186" s="10"/>
    </row>
    <row r="187" spans="2:8" ht="57" customHeight="1" x14ac:dyDescent="0.5">
      <c r="B187" s="9"/>
      <c r="C187" s="9"/>
      <c r="D187" s="9"/>
      <c r="E187" s="9"/>
      <c r="F187" s="9"/>
      <c r="G187" s="9"/>
      <c r="H187" s="10"/>
    </row>
    <row r="188" spans="2:8" ht="57" customHeight="1" x14ac:dyDescent="0.5">
      <c r="B188" s="9"/>
      <c r="C188" s="9"/>
      <c r="D188" s="9"/>
      <c r="E188" s="9"/>
      <c r="F188" s="9"/>
      <c r="G188" s="9"/>
      <c r="H188" s="10"/>
    </row>
    <row r="189" spans="2:8" ht="57" customHeight="1" x14ac:dyDescent="0.5">
      <c r="B189" s="9"/>
      <c r="C189" s="9"/>
      <c r="D189" s="9"/>
      <c r="E189" s="9"/>
      <c r="F189" s="9"/>
      <c r="G189" s="9"/>
      <c r="H189" s="10"/>
    </row>
    <row r="190" spans="2:8" ht="57" customHeight="1" x14ac:dyDescent="0.5">
      <c r="B190" s="9"/>
      <c r="C190" s="9"/>
      <c r="D190" s="9"/>
      <c r="E190" s="9"/>
      <c r="F190" s="9"/>
      <c r="G190" s="9"/>
      <c r="H190" s="10"/>
    </row>
    <row r="191" spans="2:8" ht="57" customHeight="1" x14ac:dyDescent="0.5">
      <c r="B191" s="9"/>
      <c r="C191" s="9"/>
      <c r="D191" s="9"/>
      <c r="E191" s="9"/>
      <c r="F191" s="9"/>
      <c r="G191" s="9"/>
      <c r="H191" s="10"/>
    </row>
    <row r="192" spans="2:8" ht="57" customHeight="1" x14ac:dyDescent="0.5">
      <c r="B192" s="9"/>
      <c r="C192" s="9"/>
      <c r="D192" s="9"/>
      <c r="E192" s="9"/>
      <c r="F192" s="9"/>
      <c r="G192" s="9"/>
      <c r="H192" s="10"/>
    </row>
    <row r="193" spans="1:8" ht="57" customHeight="1" x14ac:dyDescent="0.5">
      <c r="B193" s="9"/>
      <c r="C193" s="9"/>
      <c r="D193" s="9"/>
      <c r="E193" s="9"/>
      <c r="F193" s="9"/>
      <c r="G193" s="9"/>
      <c r="H193" s="10"/>
    </row>
    <row r="194" spans="1:8" ht="57" customHeight="1" x14ac:dyDescent="0.5">
      <c r="B194" s="9"/>
      <c r="C194" s="9"/>
      <c r="D194" s="9"/>
      <c r="E194" s="9"/>
      <c r="F194" s="9"/>
      <c r="G194" s="9"/>
      <c r="H194" s="10"/>
    </row>
    <row r="195" spans="1:8" ht="57" customHeight="1" x14ac:dyDescent="0.5">
      <c r="B195" s="9"/>
      <c r="C195" s="9"/>
      <c r="D195" s="9"/>
      <c r="E195" s="9"/>
      <c r="F195" s="9"/>
      <c r="G195" s="9"/>
      <c r="H195" s="10"/>
    </row>
    <row r="196" spans="1:8" ht="57" customHeight="1" x14ac:dyDescent="0.5">
      <c r="B196" s="9"/>
      <c r="C196" s="9"/>
      <c r="D196" s="9"/>
      <c r="E196" s="9"/>
      <c r="F196" s="9"/>
      <c r="G196" s="9"/>
      <c r="H196" s="10"/>
    </row>
    <row r="197" spans="1:8" ht="57" customHeight="1" x14ac:dyDescent="0.5">
      <c r="B197" s="9"/>
      <c r="C197" s="9"/>
      <c r="D197" s="9"/>
      <c r="E197" s="9"/>
      <c r="F197" s="9"/>
      <c r="G197" s="9"/>
      <c r="H197" s="10"/>
    </row>
    <row r="198" spans="1:8" ht="57" customHeight="1" x14ac:dyDescent="0.5">
      <c r="B198" s="9"/>
      <c r="C198" s="9"/>
      <c r="D198" s="9"/>
      <c r="E198" s="9"/>
      <c r="F198" s="9"/>
      <c r="G198" s="9"/>
      <c r="H198" s="10"/>
    </row>
    <row r="199" spans="1:8" ht="57" customHeight="1" x14ac:dyDescent="0.5">
      <c r="B199" s="9"/>
      <c r="C199" s="9"/>
      <c r="D199" s="9"/>
      <c r="E199" s="9"/>
      <c r="F199" s="9"/>
      <c r="G199" s="9"/>
      <c r="H199" s="10"/>
    </row>
    <row r="200" spans="1:8" ht="57" customHeight="1" x14ac:dyDescent="0.5">
      <c r="B200" s="9"/>
      <c r="C200" s="9"/>
      <c r="D200" s="9"/>
      <c r="E200" s="9"/>
      <c r="F200" s="9"/>
      <c r="G200" s="9"/>
      <c r="H200" s="10"/>
    </row>
    <row r="201" spans="1:8" ht="57" customHeight="1" x14ac:dyDescent="0.5">
      <c r="B201" s="9"/>
      <c r="C201" s="9"/>
      <c r="D201" s="9"/>
      <c r="E201" s="9"/>
      <c r="F201" s="9"/>
      <c r="G201" s="9"/>
      <c r="H201" s="10"/>
    </row>
    <row r="202" spans="1:8" ht="57" customHeight="1" x14ac:dyDescent="0.5">
      <c r="B202" s="9"/>
      <c r="C202" s="9"/>
      <c r="D202" s="9"/>
      <c r="E202" s="9"/>
      <c r="F202" s="9"/>
      <c r="G202" s="9"/>
      <c r="H202" s="10"/>
    </row>
    <row r="203" spans="1:8" ht="57" customHeight="1" x14ac:dyDescent="0.5">
      <c r="B203" s="9"/>
      <c r="C203" s="9"/>
      <c r="D203" s="9"/>
      <c r="E203" s="9"/>
      <c r="F203" s="9"/>
      <c r="G203" s="9"/>
      <c r="H203" s="10"/>
    </row>
    <row r="204" spans="1:8" ht="57" customHeight="1" x14ac:dyDescent="0.5">
      <c r="B204" s="9"/>
      <c r="C204" s="9"/>
      <c r="D204" s="9"/>
      <c r="E204" s="9"/>
      <c r="F204" s="9"/>
      <c r="G204" s="9"/>
      <c r="H204" s="10"/>
    </row>
    <row r="205" spans="1:8" ht="16.5" customHeight="1" x14ac:dyDescent="0.5">
      <c r="B205" s="7">
        <f t="array" aca="1" ref="B205:C205" ca="1">Days+36+DATE(Calendar6Year,Calendar6MonthOption,1)-WEEKDAY(DATE(Calendar6Year,Calendar6MonthOption,1),WeekdayOption)</f>
        <v>43136</v>
      </c>
      <c r="C205" s="7">
        <f ca="1"/>
        <v>43137</v>
      </c>
      <c r="D205" s="35" t="s">
        <v>0</v>
      </c>
      <c r="E205" s="35"/>
      <c r="F205" s="35"/>
      <c r="G205" s="35"/>
      <c r="H205" s="35"/>
    </row>
    <row r="206" spans="1:8" ht="63.75" customHeight="1" x14ac:dyDescent="0.5">
      <c r="B206" s="9"/>
      <c r="C206" s="9"/>
      <c r="D206" s="34"/>
      <c r="E206" s="34"/>
      <c r="F206" s="34"/>
      <c r="G206" s="34"/>
      <c r="H206" s="34"/>
    </row>
    <row r="207" spans="1:8" ht="54" hidden="1" customHeight="1" x14ac:dyDescent="0.5">
      <c r="A207" s="1"/>
      <c r="B207" s="2">
        <f ca="1">YEAR(DATE(Calendar6Year,Calendar6MonthOption+1,1))</f>
        <v>2018</v>
      </c>
      <c r="C207" s="3" t="str">
        <f ca="1">TEXT(DATE(Calendar6Year,Calendar6MonthOption+1,1),"mmmm")</f>
        <v>February</v>
      </c>
      <c r="D207" s="11"/>
      <c r="E207" s="11"/>
      <c r="F207" s="11"/>
      <c r="G207" s="11"/>
      <c r="H207" s="1"/>
    </row>
    <row r="208" spans="1:8" ht="14.25" hidden="1" customHeight="1" x14ac:dyDescent="0.5">
      <c r="B208" s="5" t="str">
        <f ca="1">UPPER(TEXT(B209,"dddd"))</f>
        <v>MONDAY</v>
      </c>
      <c r="C208" s="6" t="str">
        <f t="shared" ref="C208" ca="1" si="26">UPPER(TEXT(C209,"dddd"))</f>
        <v>TUESDAY</v>
      </c>
      <c r="D208" s="5" t="str">
        <f t="shared" ref="D208" ca="1" si="27">UPPER(TEXT(D209,"dddd"))</f>
        <v>WEDNESDAY</v>
      </c>
      <c r="E208" s="6" t="str">
        <f t="shared" ref="E208" ca="1" si="28">UPPER(TEXT(E209,"dddd"))</f>
        <v>THURSDAY</v>
      </c>
      <c r="F208" s="5" t="str">
        <f t="shared" ref="F208" ca="1" si="29">UPPER(TEXT(F209,"dddd"))</f>
        <v>FRIDAY</v>
      </c>
      <c r="G208" s="6" t="str">
        <f t="shared" ref="G208" ca="1" si="30">UPPER(TEXT(G209,"dddd"))</f>
        <v>SATURDAY</v>
      </c>
      <c r="H208" s="5" t="str">
        <f t="shared" ref="H208" ca="1" si="31">UPPER(TEXT(H209,"dddd"))</f>
        <v>SUNDAY</v>
      </c>
    </row>
    <row r="209" spans="1:8" ht="16.5" hidden="1" customHeight="1" x14ac:dyDescent="0.5">
      <c r="B209" s="7">
        <f t="array" aca="1" ref="B209:H209" ca="1">Days+1+DATE(Calendar7Year,Calendar7MonthOption,1)-WEEKDAY(DATE(Calendar7Year,Calendar7MonthOption,1),WeekdayOption)</f>
        <v>43129</v>
      </c>
      <c r="C209" s="7">
        <f ca="1"/>
        <v>43130</v>
      </c>
      <c r="D209" s="7">
        <f ca="1"/>
        <v>43131</v>
      </c>
      <c r="E209" s="7">
        <f ca="1"/>
        <v>43132</v>
      </c>
      <c r="F209" s="7">
        <f ca="1"/>
        <v>43133</v>
      </c>
      <c r="G209" s="7">
        <f ca="1"/>
        <v>43134</v>
      </c>
      <c r="H209" s="8">
        <f ca="1"/>
        <v>43135</v>
      </c>
    </row>
    <row r="210" spans="1:8" ht="56.25" hidden="1" customHeight="1" x14ac:dyDescent="0.5">
      <c r="B210" s="9"/>
      <c r="C210" s="9"/>
      <c r="D210" s="9"/>
      <c r="E210" s="9"/>
      <c r="F210" s="9"/>
      <c r="G210" s="9"/>
      <c r="H210" s="10"/>
    </row>
    <row r="211" spans="1:8" ht="16.5" hidden="1" customHeight="1" x14ac:dyDescent="0.5">
      <c r="B211" s="7">
        <f t="array" aca="1" ref="B211:H211" ca="1">Days+8+DATE(Calendar7Year,Calendar7MonthOption,1)-WEEKDAY(DATE(Calendar7Year,Calendar7MonthOption,1),WeekdayOption)</f>
        <v>43136</v>
      </c>
      <c r="C211" s="7">
        <f ca="1"/>
        <v>43137</v>
      </c>
      <c r="D211" s="7">
        <f ca="1"/>
        <v>43138</v>
      </c>
      <c r="E211" s="7">
        <f ca="1"/>
        <v>43139</v>
      </c>
      <c r="F211" s="7">
        <f ca="1"/>
        <v>43140</v>
      </c>
      <c r="G211" s="7">
        <f ca="1"/>
        <v>43141</v>
      </c>
      <c r="H211" s="8">
        <f ca="1"/>
        <v>43142</v>
      </c>
    </row>
    <row r="212" spans="1:8" ht="56.25" hidden="1" customHeight="1" x14ac:dyDescent="0.5">
      <c r="B212" s="9"/>
      <c r="C212" s="9"/>
      <c r="D212" s="9"/>
      <c r="E212" s="9"/>
      <c r="F212" s="9"/>
      <c r="G212" s="9"/>
      <c r="H212" s="10"/>
    </row>
    <row r="213" spans="1:8" ht="16.5" hidden="1" customHeight="1" x14ac:dyDescent="0.5">
      <c r="B213" s="7">
        <f t="array" aca="1" ref="B213:H213" ca="1">Days+15+DATE(Calendar7Year,Calendar7MonthOption,1)-WEEKDAY(DATE(Calendar7Year,Calendar7MonthOption,1),WeekdayOption)</f>
        <v>43143</v>
      </c>
      <c r="C213" s="7">
        <f ca="1"/>
        <v>43144</v>
      </c>
      <c r="D213" s="7">
        <f ca="1"/>
        <v>43145</v>
      </c>
      <c r="E213" s="7">
        <f ca="1"/>
        <v>43146</v>
      </c>
      <c r="F213" s="7">
        <f ca="1"/>
        <v>43147</v>
      </c>
      <c r="G213" s="7">
        <f ca="1"/>
        <v>43148</v>
      </c>
      <c r="H213" s="8">
        <f ca="1"/>
        <v>43149</v>
      </c>
    </row>
    <row r="214" spans="1:8" ht="56.25" hidden="1" customHeight="1" x14ac:dyDescent="0.5">
      <c r="B214" s="9"/>
      <c r="C214" s="9"/>
      <c r="D214" s="9"/>
      <c r="E214" s="9"/>
      <c r="F214" s="9"/>
      <c r="G214" s="9"/>
      <c r="H214" s="10"/>
    </row>
    <row r="215" spans="1:8" ht="16.5" hidden="1" customHeight="1" x14ac:dyDescent="0.5">
      <c r="B215" s="7">
        <f t="array" aca="1" ref="B215:H215" ca="1">Days+22+DATE(Calendar7Year,Calendar7MonthOption,1)-WEEKDAY(DATE(Calendar7Year,Calendar7MonthOption,1),WeekdayOption)</f>
        <v>43150</v>
      </c>
      <c r="C215" s="7">
        <f ca="1"/>
        <v>43151</v>
      </c>
      <c r="D215" s="7">
        <f ca="1"/>
        <v>43152</v>
      </c>
      <c r="E215" s="7">
        <f ca="1"/>
        <v>43153</v>
      </c>
      <c r="F215" s="7">
        <f ca="1"/>
        <v>43154</v>
      </c>
      <c r="G215" s="7">
        <f ca="1"/>
        <v>43155</v>
      </c>
      <c r="H215" s="8">
        <f ca="1"/>
        <v>43156</v>
      </c>
    </row>
    <row r="216" spans="1:8" ht="56.25" hidden="1" customHeight="1" x14ac:dyDescent="0.5">
      <c r="B216" s="9"/>
      <c r="C216" s="9"/>
      <c r="D216" s="9"/>
      <c r="E216" s="9"/>
      <c r="F216" s="9"/>
      <c r="G216" s="9"/>
      <c r="H216" s="10"/>
    </row>
    <row r="217" spans="1:8" ht="16.5" hidden="1" customHeight="1" x14ac:dyDescent="0.5">
      <c r="B217" s="7">
        <f t="array" aca="1" ref="B217:H217" ca="1">Days+29+DATE(Calendar7Year,Calendar7MonthOption,1)-WEEKDAY(DATE(Calendar7Year,Calendar7MonthOption,1),WeekdayOption)</f>
        <v>43157</v>
      </c>
      <c r="C217" s="7">
        <f ca="1"/>
        <v>43158</v>
      </c>
      <c r="D217" s="7">
        <f ca="1"/>
        <v>43159</v>
      </c>
      <c r="E217" s="7">
        <f ca="1"/>
        <v>43160</v>
      </c>
      <c r="F217" s="7">
        <f ca="1"/>
        <v>43161</v>
      </c>
      <c r="G217" s="7">
        <f ca="1"/>
        <v>43162</v>
      </c>
      <c r="H217" s="8">
        <f ca="1"/>
        <v>43163</v>
      </c>
    </row>
    <row r="218" spans="1:8" ht="57" hidden="1" customHeight="1" x14ac:dyDescent="0.5">
      <c r="B218" s="9"/>
      <c r="C218" s="9"/>
      <c r="D218" s="9"/>
      <c r="E218" s="9"/>
      <c r="F218" s="9"/>
      <c r="G218" s="9"/>
      <c r="H218" s="12"/>
    </row>
    <row r="219" spans="1:8" ht="16.5" hidden="1" customHeight="1" x14ac:dyDescent="0.5">
      <c r="B219" s="7">
        <f t="array" aca="1" ref="B219:C219" ca="1">Days+36+DATE(Calendar7Year,Calendar7MonthOption,1)-WEEKDAY(DATE(Calendar7Year,Calendar7MonthOption,1),WeekdayOption)</f>
        <v>43164</v>
      </c>
      <c r="C219" s="7">
        <f ca="1"/>
        <v>43165</v>
      </c>
      <c r="D219" s="35" t="s">
        <v>0</v>
      </c>
      <c r="E219" s="35"/>
      <c r="F219" s="35"/>
      <c r="G219" s="35"/>
      <c r="H219" s="35"/>
    </row>
    <row r="220" spans="1:8" ht="63.75" hidden="1" customHeight="1" x14ac:dyDescent="0.5">
      <c r="B220" s="9"/>
      <c r="C220" s="9"/>
      <c r="D220" s="34"/>
      <c r="E220" s="34"/>
      <c r="F220" s="34"/>
      <c r="G220" s="34"/>
      <c r="H220" s="34"/>
    </row>
    <row r="221" spans="1:8" ht="54" hidden="1" customHeight="1" x14ac:dyDescent="0.5">
      <c r="A221" s="1"/>
      <c r="B221" s="2">
        <f ca="1">YEAR(DATE(Calendar7Year,Calendar7MonthOption+1,1))</f>
        <v>2018</v>
      </c>
      <c r="C221" s="3" t="str">
        <f ca="1">TEXT(DATE(Calendar7Year,Calendar7MonthOption+1,1),"mmmm")</f>
        <v>March</v>
      </c>
      <c r="D221" s="11"/>
      <c r="E221" s="11"/>
      <c r="F221" s="11"/>
      <c r="G221" s="11"/>
      <c r="H221" s="1"/>
    </row>
    <row r="222" spans="1:8" ht="14.25" hidden="1" customHeight="1" x14ac:dyDescent="0.5">
      <c r="B222" s="5" t="str">
        <f ca="1">UPPER(TEXT(B223,"dddd"))</f>
        <v>MONDAY</v>
      </c>
      <c r="C222" s="6" t="str">
        <f t="shared" ref="C222" ca="1" si="32">UPPER(TEXT(C223,"dddd"))</f>
        <v>TUESDAY</v>
      </c>
      <c r="D222" s="5" t="str">
        <f t="shared" ref="D222" ca="1" si="33">UPPER(TEXT(D223,"dddd"))</f>
        <v>WEDNESDAY</v>
      </c>
      <c r="E222" s="6" t="str">
        <f t="shared" ref="E222" ca="1" si="34">UPPER(TEXT(E223,"dddd"))</f>
        <v>THURSDAY</v>
      </c>
      <c r="F222" s="5" t="str">
        <f t="shared" ref="F222" ca="1" si="35">UPPER(TEXT(F223,"dddd"))</f>
        <v>FRIDAY</v>
      </c>
      <c r="G222" s="6" t="str">
        <f t="shared" ref="G222" ca="1" si="36">UPPER(TEXT(G223,"dddd"))</f>
        <v>SATURDAY</v>
      </c>
      <c r="H222" s="5" t="str">
        <f t="shared" ref="H222" ca="1" si="37">UPPER(TEXT(H223,"dddd"))</f>
        <v>SUNDAY</v>
      </c>
    </row>
    <row r="223" spans="1:8" ht="16.5" hidden="1" customHeight="1" x14ac:dyDescent="0.5">
      <c r="B223" s="7">
        <f t="array" aca="1" ref="B223:H223" ca="1">Days+1+DATE(Calendar8Year,Calendar8MonthOption,1)-WEEKDAY(DATE(Calendar8Year,Calendar8MonthOption,1),WeekdayOption)</f>
        <v>43157</v>
      </c>
      <c r="C223" s="7">
        <f ca="1"/>
        <v>43158</v>
      </c>
      <c r="D223" s="7">
        <f ca="1"/>
        <v>43159</v>
      </c>
      <c r="E223" s="7">
        <f ca="1"/>
        <v>43160</v>
      </c>
      <c r="F223" s="7">
        <f ca="1"/>
        <v>43161</v>
      </c>
      <c r="G223" s="7">
        <f ca="1"/>
        <v>43162</v>
      </c>
      <c r="H223" s="8">
        <f ca="1"/>
        <v>43163</v>
      </c>
    </row>
    <row r="224" spans="1:8" ht="56.25" hidden="1" customHeight="1" x14ac:dyDescent="0.5">
      <c r="B224" s="9"/>
      <c r="C224" s="9"/>
      <c r="D224" s="9"/>
      <c r="E224" s="9"/>
      <c r="F224" s="9"/>
      <c r="G224" s="9"/>
      <c r="H224" s="10"/>
    </row>
    <row r="225" spans="1:8" ht="16.5" hidden="1" customHeight="1" x14ac:dyDescent="0.5">
      <c r="B225" s="7">
        <f t="array" aca="1" ref="B225:H225" ca="1">Days+8+DATE(Calendar8Year,Calendar8MonthOption,1)-WEEKDAY(DATE(Calendar8Year,Calendar8MonthOption,1),WeekdayOption)</f>
        <v>43164</v>
      </c>
      <c r="C225" s="7">
        <f ca="1"/>
        <v>43165</v>
      </c>
      <c r="D225" s="7">
        <f ca="1"/>
        <v>43166</v>
      </c>
      <c r="E225" s="7">
        <f ca="1"/>
        <v>43167</v>
      </c>
      <c r="F225" s="7">
        <f ca="1"/>
        <v>43168</v>
      </c>
      <c r="G225" s="7">
        <f ca="1"/>
        <v>43169</v>
      </c>
      <c r="H225" s="8">
        <f ca="1"/>
        <v>43170</v>
      </c>
    </row>
    <row r="226" spans="1:8" ht="56.25" hidden="1" customHeight="1" x14ac:dyDescent="0.5">
      <c r="B226" s="9"/>
      <c r="C226" s="9"/>
      <c r="D226" s="9"/>
      <c r="E226" s="9"/>
      <c r="F226" s="9"/>
      <c r="G226" s="9"/>
      <c r="H226" s="10"/>
    </row>
    <row r="227" spans="1:8" ht="16.5" hidden="1" customHeight="1" x14ac:dyDescent="0.5">
      <c r="B227" s="7">
        <f t="array" aca="1" ref="B227:H227" ca="1">Days+15+DATE(Calendar8Year,Calendar8MonthOption,1)-WEEKDAY(DATE(Calendar8Year,Calendar8MonthOption,1),WeekdayOption)</f>
        <v>43171</v>
      </c>
      <c r="C227" s="7">
        <f ca="1"/>
        <v>43172</v>
      </c>
      <c r="D227" s="7">
        <f ca="1"/>
        <v>43173</v>
      </c>
      <c r="E227" s="7">
        <f ca="1"/>
        <v>43174</v>
      </c>
      <c r="F227" s="7">
        <f ca="1"/>
        <v>43175</v>
      </c>
      <c r="G227" s="7">
        <f ca="1"/>
        <v>43176</v>
      </c>
      <c r="H227" s="8">
        <f ca="1"/>
        <v>43177</v>
      </c>
    </row>
    <row r="228" spans="1:8" ht="56.25" hidden="1" customHeight="1" x14ac:dyDescent="0.5">
      <c r="B228" s="9"/>
      <c r="C228" s="9"/>
      <c r="D228" s="9"/>
      <c r="E228" s="9"/>
      <c r="F228" s="9"/>
      <c r="G228" s="9"/>
      <c r="H228" s="10"/>
    </row>
    <row r="229" spans="1:8" ht="16.5" hidden="1" customHeight="1" x14ac:dyDescent="0.5">
      <c r="B229" s="7">
        <f t="array" aca="1" ref="B229:H229" ca="1">Days+22+DATE(Calendar8Year,Calendar8MonthOption,1)-WEEKDAY(DATE(Calendar8Year,Calendar8MonthOption,1),WeekdayOption)</f>
        <v>43178</v>
      </c>
      <c r="C229" s="7">
        <f ca="1"/>
        <v>43179</v>
      </c>
      <c r="D229" s="7">
        <f ca="1"/>
        <v>43180</v>
      </c>
      <c r="E229" s="7">
        <f ca="1"/>
        <v>43181</v>
      </c>
      <c r="F229" s="7">
        <f ca="1"/>
        <v>43182</v>
      </c>
      <c r="G229" s="7">
        <f ca="1"/>
        <v>43183</v>
      </c>
      <c r="H229" s="8">
        <f ca="1"/>
        <v>43184</v>
      </c>
    </row>
    <row r="230" spans="1:8" ht="56.25" hidden="1" customHeight="1" x14ac:dyDescent="0.5">
      <c r="B230" s="9"/>
      <c r="C230" s="9"/>
      <c r="D230" s="9"/>
      <c r="E230" s="9"/>
      <c r="F230" s="9"/>
      <c r="G230" s="9"/>
      <c r="H230" s="10"/>
    </row>
    <row r="231" spans="1:8" ht="16.5" hidden="1" customHeight="1" x14ac:dyDescent="0.5">
      <c r="B231" s="7">
        <f t="array" aca="1" ref="B231:H231" ca="1">Days+29+DATE(Calendar8Year,Calendar8MonthOption,1)-WEEKDAY(DATE(Calendar8Year,Calendar8MonthOption,1),WeekdayOption)</f>
        <v>43185</v>
      </c>
      <c r="C231" s="7">
        <f ca="1"/>
        <v>43186</v>
      </c>
      <c r="D231" s="7">
        <f ca="1"/>
        <v>43187</v>
      </c>
      <c r="E231" s="7">
        <f ca="1"/>
        <v>43188</v>
      </c>
      <c r="F231" s="7">
        <f ca="1"/>
        <v>43189</v>
      </c>
      <c r="G231" s="7">
        <f ca="1"/>
        <v>43190</v>
      </c>
      <c r="H231" s="8">
        <f ca="1"/>
        <v>43191</v>
      </c>
    </row>
    <row r="232" spans="1:8" ht="57" hidden="1" customHeight="1" x14ac:dyDescent="0.5">
      <c r="B232" s="9"/>
      <c r="C232" s="9"/>
      <c r="D232" s="9"/>
      <c r="E232" s="9"/>
      <c r="F232" s="9"/>
      <c r="G232" s="9"/>
      <c r="H232" s="12"/>
    </row>
    <row r="233" spans="1:8" ht="16.5" hidden="1" customHeight="1" x14ac:dyDescent="0.5">
      <c r="B233" s="7">
        <f t="array" aca="1" ref="B233:C233" ca="1">Days+36+DATE(Calendar8Year,Calendar8MonthOption,1)-WEEKDAY(DATE(Calendar8Year,Calendar8MonthOption,1),WeekdayOption)</f>
        <v>43192</v>
      </c>
      <c r="C233" s="7">
        <f ca="1"/>
        <v>43193</v>
      </c>
      <c r="D233" s="35" t="s">
        <v>0</v>
      </c>
      <c r="E233" s="35"/>
      <c r="F233" s="35"/>
      <c r="G233" s="35"/>
      <c r="H233" s="35"/>
    </row>
    <row r="234" spans="1:8" ht="63.75" hidden="1" customHeight="1" x14ac:dyDescent="0.5">
      <c r="B234" s="9"/>
      <c r="C234" s="9"/>
      <c r="D234" s="34"/>
      <c r="E234" s="34"/>
      <c r="F234" s="34"/>
      <c r="G234" s="34"/>
      <c r="H234" s="34"/>
    </row>
    <row r="235" spans="1:8" ht="54" hidden="1" customHeight="1" x14ac:dyDescent="0.5">
      <c r="A235" s="1"/>
      <c r="B235" s="2">
        <f ca="1">YEAR(DATE(Calendar8Year,Calendar8MonthOption+1,1))</f>
        <v>2018</v>
      </c>
      <c r="C235" s="3" t="str">
        <f ca="1">TEXT(DATE(Calendar8Year,Calendar8MonthOption+1,1),"mmmm")</f>
        <v>April</v>
      </c>
      <c r="D235" s="11"/>
      <c r="E235" s="11"/>
      <c r="F235" s="11"/>
      <c r="G235" s="11"/>
      <c r="H235" s="1"/>
    </row>
    <row r="236" spans="1:8" ht="14.25" hidden="1" customHeight="1" x14ac:dyDescent="0.5">
      <c r="B236" s="5" t="str">
        <f ca="1">UPPER(TEXT(B237,"dddd"))</f>
        <v>MONDAY</v>
      </c>
      <c r="C236" s="6" t="str">
        <f t="shared" ref="C236" ca="1" si="38">UPPER(TEXT(C237,"dddd"))</f>
        <v>TUESDAY</v>
      </c>
      <c r="D236" s="5" t="str">
        <f t="shared" ref="D236" ca="1" si="39">UPPER(TEXT(D237,"dddd"))</f>
        <v>WEDNESDAY</v>
      </c>
      <c r="E236" s="6" t="str">
        <f t="shared" ref="E236" ca="1" si="40">UPPER(TEXT(E237,"dddd"))</f>
        <v>THURSDAY</v>
      </c>
      <c r="F236" s="5" t="str">
        <f t="shared" ref="F236" ca="1" si="41">UPPER(TEXT(F237,"dddd"))</f>
        <v>FRIDAY</v>
      </c>
      <c r="G236" s="6" t="str">
        <f t="shared" ref="G236" ca="1" si="42">UPPER(TEXT(G237,"dddd"))</f>
        <v>SATURDAY</v>
      </c>
      <c r="H236" s="5" t="str">
        <f t="shared" ref="H236" ca="1" si="43">UPPER(TEXT(H237,"dddd"))</f>
        <v>SUNDAY</v>
      </c>
    </row>
    <row r="237" spans="1:8" ht="16.5" hidden="1" customHeight="1" x14ac:dyDescent="0.5">
      <c r="B237" s="7">
        <f t="array" aca="1" ref="B237:H237" ca="1">Days+1+DATE(Calendar9Year,Calendar9MonthOption,1)-WEEKDAY(DATE(Calendar9Year,Calendar9MonthOption,1),WeekdayOption)</f>
        <v>43185</v>
      </c>
      <c r="C237" s="7">
        <f ca="1"/>
        <v>43186</v>
      </c>
      <c r="D237" s="7">
        <f ca="1"/>
        <v>43187</v>
      </c>
      <c r="E237" s="7">
        <f ca="1"/>
        <v>43188</v>
      </c>
      <c r="F237" s="7">
        <f ca="1"/>
        <v>43189</v>
      </c>
      <c r="G237" s="7">
        <f ca="1"/>
        <v>43190</v>
      </c>
      <c r="H237" s="8">
        <f ca="1"/>
        <v>43191</v>
      </c>
    </row>
    <row r="238" spans="1:8" ht="56.25" hidden="1" customHeight="1" x14ac:dyDescent="0.5">
      <c r="B238" s="9"/>
      <c r="C238" s="9"/>
      <c r="D238" s="9"/>
      <c r="E238" s="9"/>
      <c r="F238" s="9"/>
      <c r="G238" s="9"/>
      <c r="H238" s="10"/>
    </row>
    <row r="239" spans="1:8" ht="16.5" hidden="1" customHeight="1" x14ac:dyDescent="0.5">
      <c r="B239" s="7">
        <f t="array" aca="1" ref="B239:H239" ca="1">Days+8+DATE(Calendar9Year,Calendar9MonthOption,1)-WEEKDAY(DATE(Calendar9Year,Calendar9MonthOption,1),WeekdayOption)</f>
        <v>43192</v>
      </c>
      <c r="C239" s="7">
        <f ca="1"/>
        <v>43193</v>
      </c>
      <c r="D239" s="7">
        <f ca="1"/>
        <v>43194</v>
      </c>
      <c r="E239" s="7">
        <f ca="1"/>
        <v>43195</v>
      </c>
      <c r="F239" s="7">
        <f ca="1"/>
        <v>43196</v>
      </c>
      <c r="G239" s="7">
        <f ca="1"/>
        <v>43197</v>
      </c>
      <c r="H239" s="8">
        <f ca="1"/>
        <v>43198</v>
      </c>
    </row>
    <row r="240" spans="1:8" ht="56.25" hidden="1" customHeight="1" x14ac:dyDescent="0.5">
      <c r="B240" s="9"/>
      <c r="C240" s="9"/>
      <c r="D240" s="9"/>
      <c r="E240" s="9"/>
      <c r="F240" s="9"/>
      <c r="G240" s="9"/>
      <c r="H240" s="10"/>
    </row>
    <row r="241" spans="1:8" ht="16.5" hidden="1" customHeight="1" x14ac:dyDescent="0.5">
      <c r="B241" s="7">
        <f t="array" aca="1" ref="B241:H241" ca="1">Days+15+DATE(Calendar9Year,Calendar9MonthOption,1)-WEEKDAY(DATE(Calendar9Year,Calendar9MonthOption,1),WeekdayOption)</f>
        <v>43199</v>
      </c>
      <c r="C241" s="7">
        <f ca="1"/>
        <v>43200</v>
      </c>
      <c r="D241" s="7">
        <f ca="1"/>
        <v>43201</v>
      </c>
      <c r="E241" s="7">
        <f ca="1"/>
        <v>43202</v>
      </c>
      <c r="F241" s="7">
        <f ca="1"/>
        <v>43203</v>
      </c>
      <c r="G241" s="7">
        <f ca="1"/>
        <v>43204</v>
      </c>
      <c r="H241" s="8">
        <f ca="1"/>
        <v>43205</v>
      </c>
    </row>
    <row r="242" spans="1:8" ht="56.25" hidden="1" customHeight="1" x14ac:dyDescent="0.5">
      <c r="B242" s="9"/>
      <c r="C242" s="9"/>
      <c r="D242" s="9"/>
      <c r="E242" s="9"/>
      <c r="F242" s="9"/>
      <c r="G242" s="9"/>
      <c r="H242" s="10"/>
    </row>
    <row r="243" spans="1:8" ht="16.5" hidden="1" customHeight="1" x14ac:dyDescent="0.5">
      <c r="B243" s="7">
        <f t="array" aca="1" ref="B243:H243" ca="1">Days+22+DATE(Calendar9Year,Calendar9MonthOption,1)-WEEKDAY(DATE(Calendar9Year,Calendar9MonthOption,1),WeekdayOption)</f>
        <v>43206</v>
      </c>
      <c r="C243" s="7">
        <f ca="1"/>
        <v>43207</v>
      </c>
      <c r="D243" s="7">
        <f ca="1"/>
        <v>43208</v>
      </c>
      <c r="E243" s="7">
        <f ca="1"/>
        <v>43209</v>
      </c>
      <c r="F243" s="7">
        <f ca="1"/>
        <v>43210</v>
      </c>
      <c r="G243" s="7">
        <f ca="1"/>
        <v>43211</v>
      </c>
      <c r="H243" s="8">
        <f ca="1"/>
        <v>43212</v>
      </c>
    </row>
    <row r="244" spans="1:8" ht="56.25" hidden="1" customHeight="1" x14ac:dyDescent="0.5">
      <c r="B244" s="9"/>
      <c r="C244" s="9"/>
      <c r="D244" s="9"/>
      <c r="E244" s="9"/>
      <c r="F244" s="9"/>
      <c r="G244" s="9"/>
      <c r="H244" s="10"/>
    </row>
    <row r="245" spans="1:8" ht="16.5" hidden="1" customHeight="1" x14ac:dyDescent="0.5">
      <c r="B245" s="7">
        <f t="array" aca="1" ref="B245:H245" ca="1">Days+29+DATE(Calendar9Year,Calendar9MonthOption,1)-WEEKDAY(DATE(Calendar9Year,Calendar9MonthOption,1),WeekdayOption)</f>
        <v>43213</v>
      </c>
      <c r="C245" s="7">
        <f ca="1"/>
        <v>43214</v>
      </c>
      <c r="D245" s="7">
        <f ca="1"/>
        <v>43215</v>
      </c>
      <c r="E245" s="7">
        <f ca="1"/>
        <v>43216</v>
      </c>
      <c r="F245" s="7">
        <f ca="1"/>
        <v>43217</v>
      </c>
      <c r="G245" s="7">
        <f ca="1"/>
        <v>43218</v>
      </c>
      <c r="H245" s="8">
        <f ca="1"/>
        <v>43219</v>
      </c>
    </row>
    <row r="246" spans="1:8" ht="57" hidden="1" customHeight="1" x14ac:dyDescent="0.5">
      <c r="B246" s="9"/>
      <c r="C246" s="9"/>
      <c r="D246" s="9"/>
      <c r="E246" s="9"/>
      <c r="F246" s="9"/>
      <c r="G246" s="9"/>
      <c r="H246" s="12"/>
    </row>
    <row r="247" spans="1:8" ht="16.5" hidden="1" customHeight="1" x14ac:dyDescent="0.5">
      <c r="B247" s="7">
        <f t="array" aca="1" ref="B247:C247" ca="1">Days+36+DATE(Calendar9Year,Calendar9MonthOption,1)-WEEKDAY(DATE(Calendar9Year,Calendar9MonthOption,1),WeekdayOption)</f>
        <v>43220</v>
      </c>
      <c r="C247" s="7">
        <f ca="1"/>
        <v>43221</v>
      </c>
      <c r="D247" s="35" t="s">
        <v>0</v>
      </c>
      <c r="E247" s="35"/>
      <c r="F247" s="35"/>
      <c r="G247" s="35"/>
      <c r="H247" s="35"/>
    </row>
    <row r="248" spans="1:8" ht="63.75" hidden="1" customHeight="1" x14ac:dyDescent="0.5">
      <c r="B248" s="9"/>
      <c r="C248" s="9"/>
      <c r="D248" s="34"/>
      <c r="E248" s="34"/>
      <c r="F248" s="34"/>
      <c r="G248" s="34"/>
      <c r="H248" s="34"/>
    </row>
    <row r="249" spans="1:8" ht="54" hidden="1" customHeight="1" x14ac:dyDescent="0.5">
      <c r="A249" s="1"/>
      <c r="B249" s="2">
        <f ca="1">YEAR(DATE(Calendar9Year,Calendar9MonthOption+1,1))</f>
        <v>2018</v>
      </c>
      <c r="C249" s="3" t="str">
        <f ca="1">TEXT(DATE(Calendar9Year,Calendar9MonthOption+1,1),"mmmm")</f>
        <v>May</v>
      </c>
      <c r="D249" s="11"/>
      <c r="E249" s="11"/>
      <c r="F249" s="11"/>
      <c r="G249" s="11"/>
      <c r="H249" s="1"/>
    </row>
    <row r="250" spans="1:8" ht="14.25" hidden="1" customHeight="1" x14ac:dyDescent="0.5">
      <c r="B250" s="5" t="str">
        <f ca="1">UPPER(TEXT(B251,"dddd"))</f>
        <v>MONDAY</v>
      </c>
      <c r="C250" s="6" t="str">
        <f t="shared" ref="C250:H250" ca="1" si="44">UPPER(TEXT(C251,"dddd"))</f>
        <v>TUESDAY</v>
      </c>
      <c r="D250" s="5" t="str">
        <f t="shared" ca="1" si="44"/>
        <v>WEDNESDAY</v>
      </c>
      <c r="E250" s="6" t="str">
        <f t="shared" ca="1" si="44"/>
        <v>THURSDAY</v>
      </c>
      <c r="F250" s="5" t="str">
        <f t="shared" ca="1" si="44"/>
        <v>FRIDAY</v>
      </c>
      <c r="G250" s="6" t="str">
        <f t="shared" ca="1" si="44"/>
        <v>SATURDAY</v>
      </c>
      <c r="H250" s="5" t="str">
        <f t="shared" ca="1" si="44"/>
        <v>SUNDAY</v>
      </c>
    </row>
    <row r="251" spans="1:8" ht="16.5" hidden="1" customHeight="1" x14ac:dyDescent="0.5">
      <c r="B251" s="7">
        <f t="array" aca="1" ref="B251:H251" ca="1">Days+1+DATE(Calendar10Year,Calendar10MonthOption,1)-WEEKDAY(DATE(Calendar10Year,Calendar10MonthOption,1),WeekdayOption)</f>
        <v>43220</v>
      </c>
      <c r="C251" s="7">
        <f ca="1"/>
        <v>43221</v>
      </c>
      <c r="D251" s="7">
        <f ca="1"/>
        <v>43222</v>
      </c>
      <c r="E251" s="7">
        <f ca="1"/>
        <v>43223</v>
      </c>
      <c r="F251" s="7">
        <f ca="1"/>
        <v>43224</v>
      </c>
      <c r="G251" s="7">
        <f ca="1"/>
        <v>43225</v>
      </c>
      <c r="H251" s="8">
        <f ca="1"/>
        <v>43226</v>
      </c>
    </row>
    <row r="252" spans="1:8" ht="56.25" hidden="1" customHeight="1" x14ac:dyDescent="0.5">
      <c r="B252" s="9"/>
      <c r="C252" s="9"/>
      <c r="D252" s="9"/>
      <c r="E252" s="9"/>
      <c r="F252" s="9"/>
      <c r="G252" s="9"/>
      <c r="H252" s="10"/>
    </row>
    <row r="253" spans="1:8" ht="16.5" hidden="1" customHeight="1" x14ac:dyDescent="0.5">
      <c r="B253" s="7">
        <f t="array" aca="1" ref="B253:H253" ca="1">Days+8+DATE(Calendar10Year,Calendar10MonthOption,1)-WEEKDAY(DATE(Calendar10Year,Calendar10MonthOption,1),WeekdayOption)</f>
        <v>43227</v>
      </c>
      <c r="C253" s="7">
        <f ca="1"/>
        <v>43228</v>
      </c>
      <c r="D253" s="7">
        <f ca="1"/>
        <v>43229</v>
      </c>
      <c r="E253" s="7">
        <f ca="1"/>
        <v>43230</v>
      </c>
      <c r="F253" s="7">
        <f ca="1"/>
        <v>43231</v>
      </c>
      <c r="G253" s="7">
        <f ca="1"/>
        <v>43232</v>
      </c>
      <c r="H253" s="8">
        <f ca="1"/>
        <v>43233</v>
      </c>
    </row>
    <row r="254" spans="1:8" ht="56.25" hidden="1" customHeight="1" x14ac:dyDescent="0.5">
      <c r="B254" s="9"/>
      <c r="C254" s="9"/>
      <c r="D254" s="9"/>
      <c r="E254" s="9"/>
      <c r="F254" s="9"/>
      <c r="G254" s="9"/>
      <c r="H254" s="10"/>
    </row>
    <row r="255" spans="1:8" ht="16.5" hidden="1" customHeight="1" x14ac:dyDescent="0.5">
      <c r="B255" s="7">
        <f t="array" aca="1" ref="B255:H255" ca="1">Days+15+DATE(Calendar10Year,Calendar10MonthOption,1)-WEEKDAY(DATE(Calendar10Year,Calendar10MonthOption,1),WeekdayOption)</f>
        <v>43234</v>
      </c>
      <c r="C255" s="7">
        <f ca="1"/>
        <v>43235</v>
      </c>
      <c r="D255" s="7">
        <f ca="1"/>
        <v>43236</v>
      </c>
      <c r="E255" s="7">
        <f ca="1"/>
        <v>43237</v>
      </c>
      <c r="F255" s="7">
        <f ca="1"/>
        <v>43238</v>
      </c>
      <c r="G255" s="7">
        <f ca="1"/>
        <v>43239</v>
      </c>
      <c r="H255" s="8">
        <f ca="1"/>
        <v>43240</v>
      </c>
    </row>
    <row r="256" spans="1:8" ht="56.25" hidden="1" customHeight="1" x14ac:dyDescent="0.5">
      <c r="B256" s="9"/>
      <c r="C256" s="9"/>
      <c r="D256" s="9"/>
      <c r="E256" s="9"/>
      <c r="F256" s="9"/>
      <c r="G256" s="9"/>
      <c r="H256" s="10"/>
    </row>
    <row r="257" spans="2:8" ht="16.5" hidden="1" customHeight="1" x14ac:dyDescent="0.5">
      <c r="B257" s="7">
        <f t="array" aca="1" ref="B257:H257" ca="1">Days+22+DATE(Calendar10Year,Calendar10MonthOption,1)-WEEKDAY(DATE(Calendar10Year,Calendar10MonthOption,1),WeekdayOption)</f>
        <v>43241</v>
      </c>
      <c r="C257" s="7">
        <f ca="1"/>
        <v>43242</v>
      </c>
      <c r="D257" s="7">
        <f ca="1"/>
        <v>43243</v>
      </c>
      <c r="E257" s="7">
        <f ca="1"/>
        <v>43244</v>
      </c>
      <c r="F257" s="7">
        <f ca="1"/>
        <v>43245</v>
      </c>
      <c r="G257" s="7">
        <f ca="1"/>
        <v>43246</v>
      </c>
      <c r="H257" s="8">
        <f ca="1"/>
        <v>43247</v>
      </c>
    </row>
    <row r="258" spans="2:8" ht="56.25" hidden="1" customHeight="1" x14ac:dyDescent="0.5">
      <c r="B258" s="9"/>
      <c r="C258" s="9"/>
      <c r="D258" s="9"/>
      <c r="E258" s="9"/>
      <c r="F258" s="9"/>
      <c r="G258" s="9"/>
      <c r="H258" s="10"/>
    </row>
    <row r="259" spans="2:8" ht="16.5" hidden="1" customHeight="1" x14ac:dyDescent="0.5">
      <c r="B259" s="7">
        <f t="array" aca="1" ref="B259:H259" ca="1">Days+29+DATE(Calendar10Year,Calendar10MonthOption,1)-WEEKDAY(DATE(Calendar10Year,Calendar10MonthOption,1),WeekdayOption)</f>
        <v>43248</v>
      </c>
      <c r="C259" s="7">
        <f ca="1"/>
        <v>43249</v>
      </c>
      <c r="D259" s="7">
        <f ca="1"/>
        <v>43250</v>
      </c>
      <c r="E259" s="7">
        <f ca="1"/>
        <v>43251</v>
      </c>
      <c r="F259" s="7">
        <f ca="1"/>
        <v>43252</v>
      </c>
      <c r="G259" s="7">
        <f ca="1"/>
        <v>43253</v>
      </c>
      <c r="H259" s="8">
        <f ca="1"/>
        <v>43254</v>
      </c>
    </row>
    <row r="260" spans="2:8" ht="57" hidden="1" customHeight="1" x14ac:dyDescent="0.5">
      <c r="B260" s="9"/>
      <c r="C260" s="9"/>
      <c r="D260" s="9"/>
      <c r="E260" s="9"/>
      <c r="F260" s="9"/>
      <c r="G260" s="9"/>
      <c r="H260" s="12"/>
    </row>
    <row r="261" spans="2:8" ht="16.5" hidden="1" customHeight="1" x14ac:dyDescent="0.5">
      <c r="B261" s="7">
        <f t="array" aca="1" ref="B261:C261" ca="1">Days+36+DATE(Calendar10Year,Calendar10MonthOption,1)-WEEKDAY(DATE(Calendar10Year,Calendar10MonthOption,1),WeekdayOption)</f>
        <v>43255</v>
      </c>
      <c r="C261" s="7">
        <f ca="1"/>
        <v>43256</v>
      </c>
      <c r="D261" s="35" t="s">
        <v>0</v>
      </c>
      <c r="E261" s="35"/>
      <c r="F261" s="35"/>
      <c r="G261" s="35"/>
      <c r="H261" s="35"/>
    </row>
    <row r="262" spans="2:8" ht="63.75" hidden="1" customHeight="1" x14ac:dyDescent="0.5">
      <c r="B262" s="9"/>
      <c r="C262" s="9"/>
      <c r="D262" s="34"/>
      <c r="E262" s="34"/>
      <c r="F262" s="34"/>
      <c r="G262" s="34"/>
      <c r="H262" s="34"/>
    </row>
    <row r="263" spans="2:8" ht="54" hidden="1" customHeight="1" x14ac:dyDescent="0.5">
      <c r="B263" s="2">
        <f ca="1">YEAR(DATE(Calendar10Year,Calendar10MonthOption+1,1))</f>
        <v>2018</v>
      </c>
      <c r="C263" s="3" t="str">
        <f ca="1">TEXT(DATE(Calendar10Year,Calendar10MonthOption+1,1),"mmmm")</f>
        <v>June</v>
      </c>
      <c r="D263" s="11"/>
      <c r="E263" s="11"/>
      <c r="F263" s="11"/>
      <c r="G263" s="11"/>
      <c r="H263" s="1"/>
    </row>
    <row r="264" spans="2:8" ht="14.25" hidden="1" customHeight="1" x14ac:dyDescent="0.5">
      <c r="B264" s="5" t="str">
        <f ca="1">UPPER(TEXT(B265,"dddd"))</f>
        <v>MONDAY</v>
      </c>
      <c r="C264" s="6" t="str">
        <f t="shared" ref="C264:H264" ca="1" si="45">UPPER(TEXT(C265,"dddd"))</f>
        <v>TUESDAY</v>
      </c>
      <c r="D264" s="5" t="str">
        <f t="shared" ca="1" si="45"/>
        <v>WEDNESDAY</v>
      </c>
      <c r="E264" s="6" t="str">
        <f t="shared" ca="1" si="45"/>
        <v>THURSDAY</v>
      </c>
      <c r="F264" s="5" t="str">
        <f t="shared" ca="1" si="45"/>
        <v>FRIDAY</v>
      </c>
      <c r="G264" s="6" t="str">
        <f t="shared" ca="1" si="45"/>
        <v>SATURDAY</v>
      </c>
      <c r="H264" s="5" t="str">
        <f t="shared" ca="1" si="45"/>
        <v>SUNDAY</v>
      </c>
    </row>
    <row r="265" spans="2:8" ht="16.5" hidden="1" customHeight="1" x14ac:dyDescent="0.5">
      <c r="B265" s="7">
        <f t="array" aca="1" ref="B265:H265" ca="1">Days+1+DATE(Calendar11Year,Calendar11MonthOption,1)-WEEKDAY(DATE(Calendar11Year,Calendar11MonthOption,1),WeekdayOption)</f>
        <v>43248</v>
      </c>
      <c r="C265" s="7">
        <f ca="1"/>
        <v>43249</v>
      </c>
      <c r="D265" s="7">
        <f ca="1"/>
        <v>43250</v>
      </c>
      <c r="E265" s="7">
        <f ca="1"/>
        <v>43251</v>
      </c>
      <c r="F265" s="7">
        <f ca="1"/>
        <v>43252</v>
      </c>
      <c r="G265" s="7">
        <f ca="1"/>
        <v>43253</v>
      </c>
      <c r="H265" s="8">
        <f ca="1"/>
        <v>43254</v>
      </c>
    </row>
    <row r="266" spans="2:8" ht="56.25" hidden="1" customHeight="1" x14ac:dyDescent="0.5">
      <c r="B266" s="9"/>
      <c r="C266" s="9"/>
      <c r="D266" s="9"/>
      <c r="E266" s="9"/>
      <c r="F266" s="9"/>
      <c r="G266" s="9"/>
      <c r="H266" s="10"/>
    </row>
    <row r="267" spans="2:8" ht="16.5" hidden="1" customHeight="1" x14ac:dyDescent="0.5">
      <c r="B267" s="7">
        <f t="array" aca="1" ref="B267:H267" ca="1">Days+8+DATE(Calendar11Year,Calendar11MonthOption,1)-WEEKDAY(DATE(Calendar11Year,Calendar11MonthOption,1),WeekdayOption)</f>
        <v>43255</v>
      </c>
      <c r="C267" s="7">
        <f ca="1"/>
        <v>43256</v>
      </c>
      <c r="D267" s="7">
        <f ca="1"/>
        <v>43257</v>
      </c>
      <c r="E267" s="7">
        <f ca="1"/>
        <v>43258</v>
      </c>
      <c r="F267" s="7">
        <f ca="1"/>
        <v>43259</v>
      </c>
      <c r="G267" s="7">
        <f ca="1"/>
        <v>43260</v>
      </c>
      <c r="H267" s="8">
        <f ca="1"/>
        <v>43261</v>
      </c>
    </row>
    <row r="268" spans="2:8" ht="56.25" hidden="1" customHeight="1" x14ac:dyDescent="0.5">
      <c r="B268" s="9"/>
      <c r="C268" s="9"/>
      <c r="D268" s="9"/>
      <c r="E268" s="9"/>
      <c r="F268" s="9"/>
      <c r="G268" s="9"/>
      <c r="H268" s="10"/>
    </row>
    <row r="269" spans="2:8" ht="16.5" hidden="1" customHeight="1" x14ac:dyDescent="0.5">
      <c r="B269" s="7">
        <f t="array" aca="1" ref="B269:H269" ca="1">Days+15+DATE(Calendar11Year,Calendar11MonthOption,1)-WEEKDAY(DATE(Calendar11Year,Calendar11MonthOption,1),WeekdayOption)</f>
        <v>43262</v>
      </c>
      <c r="C269" s="7">
        <f ca="1"/>
        <v>43263</v>
      </c>
      <c r="D269" s="7">
        <f ca="1"/>
        <v>43264</v>
      </c>
      <c r="E269" s="7">
        <f ca="1"/>
        <v>43265</v>
      </c>
      <c r="F269" s="7">
        <f ca="1"/>
        <v>43266</v>
      </c>
      <c r="G269" s="7">
        <f ca="1"/>
        <v>43267</v>
      </c>
      <c r="H269" s="8">
        <f ca="1"/>
        <v>43268</v>
      </c>
    </row>
    <row r="270" spans="2:8" ht="56.25" hidden="1" customHeight="1" x14ac:dyDescent="0.5">
      <c r="B270" s="9"/>
      <c r="C270" s="9"/>
      <c r="D270" s="9"/>
      <c r="E270" s="9"/>
      <c r="F270" s="9"/>
      <c r="G270" s="9"/>
      <c r="H270" s="10"/>
    </row>
    <row r="271" spans="2:8" ht="16.5" hidden="1" customHeight="1" x14ac:dyDescent="0.5">
      <c r="B271" s="7">
        <f t="array" aca="1" ref="B271:H271" ca="1">Days+22+DATE(Calendar11Year,Calendar11MonthOption,1)-WEEKDAY(DATE(Calendar11Year,Calendar11MonthOption,1),WeekdayOption)</f>
        <v>43269</v>
      </c>
      <c r="C271" s="7">
        <f ca="1"/>
        <v>43270</v>
      </c>
      <c r="D271" s="7">
        <f ca="1"/>
        <v>43271</v>
      </c>
      <c r="E271" s="7">
        <f ca="1"/>
        <v>43272</v>
      </c>
      <c r="F271" s="7">
        <f ca="1"/>
        <v>43273</v>
      </c>
      <c r="G271" s="7">
        <f ca="1"/>
        <v>43274</v>
      </c>
      <c r="H271" s="8">
        <f ca="1"/>
        <v>43275</v>
      </c>
    </row>
    <row r="272" spans="2:8" ht="56.25" hidden="1" customHeight="1" x14ac:dyDescent="0.5">
      <c r="B272" s="9"/>
      <c r="C272" s="9"/>
      <c r="D272" s="9"/>
      <c r="E272" s="9"/>
      <c r="F272" s="9"/>
      <c r="G272" s="9"/>
      <c r="H272" s="10"/>
    </row>
    <row r="273" spans="2:8" ht="16.5" hidden="1" customHeight="1" x14ac:dyDescent="0.5">
      <c r="B273" s="7">
        <f t="array" aca="1" ref="B273:H273" ca="1">Days+29+DATE(Calendar11Year,Calendar11MonthOption,1)-WEEKDAY(DATE(Calendar11Year,Calendar11MonthOption,1),WeekdayOption)</f>
        <v>43276</v>
      </c>
      <c r="C273" s="7">
        <f ca="1"/>
        <v>43277</v>
      </c>
      <c r="D273" s="7">
        <f ca="1"/>
        <v>43278</v>
      </c>
      <c r="E273" s="7">
        <f ca="1"/>
        <v>43279</v>
      </c>
      <c r="F273" s="7">
        <f ca="1"/>
        <v>43280</v>
      </c>
      <c r="G273" s="7">
        <f ca="1"/>
        <v>43281</v>
      </c>
      <c r="H273" s="8">
        <f ca="1"/>
        <v>43282</v>
      </c>
    </row>
    <row r="274" spans="2:8" ht="57" hidden="1" customHeight="1" x14ac:dyDescent="0.5">
      <c r="B274" s="9"/>
      <c r="C274" s="9"/>
      <c r="D274" s="9"/>
      <c r="E274" s="9"/>
      <c r="F274" s="9"/>
      <c r="G274" s="9"/>
      <c r="H274" s="12"/>
    </row>
    <row r="275" spans="2:8" ht="16.5" hidden="1" customHeight="1" x14ac:dyDescent="0.5">
      <c r="B275" s="7">
        <f t="array" aca="1" ref="B275:C275" ca="1">Days+36+DATE(Calendar11Year,Calendar11MonthOption,1)-WEEKDAY(DATE(Calendar11Year,Calendar11MonthOption,1),WeekdayOption)</f>
        <v>43283</v>
      </c>
      <c r="C275" s="7">
        <f ca="1"/>
        <v>43284</v>
      </c>
      <c r="D275" s="35" t="s">
        <v>0</v>
      </c>
      <c r="E275" s="35"/>
      <c r="F275" s="35"/>
      <c r="G275" s="35"/>
      <c r="H275" s="35"/>
    </row>
    <row r="276" spans="2:8" ht="63.75" hidden="1" customHeight="1" x14ac:dyDescent="0.5">
      <c r="B276" s="9"/>
      <c r="C276" s="9"/>
      <c r="D276" s="34"/>
      <c r="E276" s="34"/>
      <c r="F276" s="34"/>
      <c r="G276" s="34"/>
      <c r="H276" s="34"/>
    </row>
    <row r="277" spans="2:8" ht="54" hidden="1" customHeight="1" x14ac:dyDescent="0.5">
      <c r="B277" s="2">
        <f ca="1">YEAR(DATE(Calendar11Year,Calendar11MonthOption+1,1))</f>
        <v>2018</v>
      </c>
      <c r="C277" s="3" t="str">
        <f ca="1">TEXT(DATE(Calendar11Year,Calendar11MonthOption+1,1),"mmmm")</f>
        <v>July</v>
      </c>
      <c r="D277" s="11"/>
      <c r="E277" s="11"/>
      <c r="F277" s="11"/>
      <c r="G277" s="11"/>
      <c r="H277" s="1"/>
    </row>
    <row r="278" spans="2:8" ht="14.25" hidden="1" customHeight="1" x14ac:dyDescent="0.5">
      <c r="B278" s="5" t="str">
        <f ca="1">UPPER(TEXT(B279,"dddd"))</f>
        <v>MONDAY</v>
      </c>
      <c r="C278" s="6" t="str">
        <f t="shared" ref="C278:H278" ca="1" si="46">UPPER(TEXT(C279,"dddd"))</f>
        <v>TUESDAY</v>
      </c>
      <c r="D278" s="5" t="str">
        <f t="shared" ca="1" si="46"/>
        <v>WEDNESDAY</v>
      </c>
      <c r="E278" s="6" t="str">
        <f t="shared" ca="1" si="46"/>
        <v>THURSDAY</v>
      </c>
      <c r="F278" s="5" t="str">
        <f t="shared" ca="1" si="46"/>
        <v>FRIDAY</v>
      </c>
      <c r="G278" s="6" t="str">
        <f t="shared" ca="1" si="46"/>
        <v>SATURDAY</v>
      </c>
      <c r="H278" s="5" t="str">
        <f t="shared" ca="1" si="46"/>
        <v>SUNDAY</v>
      </c>
    </row>
    <row r="279" spans="2:8" ht="16.5" hidden="1" customHeight="1" x14ac:dyDescent="0.5">
      <c r="B279" s="7">
        <f t="array" aca="1" ref="B279:H279" ca="1">Days+1+DATE(Calendar12Year,Calendar12MonthOption,1)-WEEKDAY(DATE(Calendar12Year,Calendar12MonthOption,1),WeekdayOption)</f>
        <v>43276</v>
      </c>
      <c r="C279" s="7">
        <f ca="1"/>
        <v>43277</v>
      </c>
      <c r="D279" s="7">
        <f ca="1"/>
        <v>43278</v>
      </c>
      <c r="E279" s="7">
        <f ca="1"/>
        <v>43279</v>
      </c>
      <c r="F279" s="7">
        <f ca="1"/>
        <v>43280</v>
      </c>
      <c r="G279" s="7">
        <f ca="1"/>
        <v>43281</v>
      </c>
      <c r="H279" s="8">
        <f ca="1"/>
        <v>43282</v>
      </c>
    </row>
    <row r="280" spans="2:8" ht="56.25" hidden="1" customHeight="1" x14ac:dyDescent="0.5">
      <c r="B280" s="9"/>
      <c r="C280" s="9"/>
      <c r="D280" s="9"/>
      <c r="E280" s="9"/>
      <c r="F280" s="9"/>
      <c r="G280" s="9"/>
      <c r="H280" s="10"/>
    </row>
    <row r="281" spans="2:8" ht="16.5" hidden="1" customHeight="1" x14ac:dyDescent="0.5">
      <c r="B281" s="7">
        <f t="array" aca="1" ref="B281:H281" ca="1">Days+8+DATE(Calendar12Year,Calendar12MonthOption,1)-WEEKDAY(DATE(Calendar12Year,Calendar12MonthOption,1),WeekdayOption)</f>
        <v>43283</v>
      </c>
      <c r="C281" s="7">
        <f ca="1"/>
        <v>43284</v>
      </c>
      <c r="D281" s="7">
        <f ca="1"/>
        <v>43285</v>
      </c>
      <c r="E281" s="7">
        <f ca="1"/>
        <v>43286</v>
      </c>
      <c r="F281" s="7">
        <f ca="1"/>
        <v>43287</v>
      </c>
      <c r="G281" s="7">
        <f ca="1"/>
        <v>43288</v>
      </c>
      <c r="H281" s="8">
        <f ca="1"/>
        <v>43289</v>
      </c>
    </row>
    <row r="282" spans="2:8" ht="56.25" hidden="1" customHeight="1" x14ac:dyDescent="0.5">
      <c r="B282" s="9"/>
      <c r="C282" s="9"/>
      <c r="D282" s="9"/>
      <c r="E282" s="9"/>
      <c r="F282" s="9"/>
      <c r="G282" s="9"/>
      <c r="H282" s="10"/>
    </row>
    <row r="283" spans="2:8" ht="16.5" hidden="1" customHeight="1" x14ac:dyDescent="0.5">
      <c r="B283" s="7">
        <f t="array" aca="1" ref="B283:H283" ca="1">Days+15+DATE(Calendar12Year,Calendar12MonthOption,1)-WEEKDAY(DATE(Calendar12Year,Calendar12MonthOption,1),WeekdayOption)</f>
        <v>43290</v>
      </c>
      <c r="C283" s="7">
        <f ca="1"/>
        <v>43291</v>
      </c>
      <c r="D283" s="7">
        <f ca="1"/>
        <v>43292</v>
      </c>
      <c r="E283" s="7">
        <f ca="1"/>
        <v>43293</v>
      </c>
      <c r="F283" s="7">
        <f ca="1"/>
        <v>43294</v>
      </c>
      <c r="G283" s="7">
        <f ca="1"/>
        <v>43295</v>
      </c>
      <c r="H283" s="8">
        <f ca="1"/>
        <v>43296</v>
      </c>
    </row>
    <row r="284" spans="2:8" ht="56.25" hidden="1" customHeight="1" x14ac:dyDescent="0.5">
      <c r="B284" s="9"/>
      <c r="C284" s="9"/>
      <c r="D284" s="9"/>
      <c r="E284" s="9"/>
      <c r="F284" s="9"/>
      <c r="G284" s="9"/>
      <c r="H284" s="10"/>
    </row>
    <row r="285" spans="2:8" ht="16.5" hidden="1" customHeight="1" x14ac:dyDescent="0.5">
      <c r="B285" s="7">
        <f t="array" aca="1" ref="B285:H285" ca="1">Days+22+DATE(Calendar12Year,Calendar12MonthOption,1)-WEEKDAY(DATE(Calendar12Year,Calendar12MonthOption,1),WeekdayOption)</f>
        <v>43297</v>
      </c>
      <c r="C285" s="7">
        <f ca="1"/>
        <v>43298</v>
      </c>
      <c r="D285" s="7">
        <f ca="1"/>
        <v>43299</v>
      </c>
      <c r="E285" s="7">
        <f ca="1"/>
        <v>43300</v>
      </c>
      <c r="F285" s="7">
        <f ca="1"/>
        <v>43301</v>
      </c>
      <c r="G285" s="7">
        <f ca="1"/>
        <v>43302</v>
      </c>
      <c r="H285" s="8">
        <f ca="1"/>
        <v>43303</v>
      </c>
    </row>
    <row r="286" spans="2:8" ht="56.25" hidden="1" customHeight="1" x14ac:dyDescent="0.5">
      <c r="B286" s="9"/>
      <c r="C286" s="9"/>
      <c r="D286" s="9"/>
      <c r="E286" s="9"/>
      <c r="F286" s="9"/>
      <c r="G286" s="9"/>
      <c r="H286" s="10"/>
    </row>
    <row r="287" spans="2:8" ht="16.5" hidden="1" customHeight="1" x14ac:dyDescent="0.5">
      <c r="B287" s="7">
        <f t="array" aca="1" ref="B287:H287" ca="1">Days+29+DATE(Calendar12Year,Calendar12MonthOption,1)-WEEKDAY(DATE(Calendar12Year,Calendar12MonthOption,1),WeekdayOption)</f>
        <v>43304</v>
      </c>
      <c r="C287" s="7">
        <f ca="1"/>
        <v>43305</v>
      </c>
      <c r="D287" s="7">
        <f ca="1"/>
        <v>43306</v>
      </c>
      <c r="E287" s="7">
        <f ca="1"/>
        <v>43307</v>
      </c>
      <c r="F287" s="7">
        <f ca="1"/>
        <v>43308</v>
      </c>
      <c r="G287" s="7">
        <f ca="1"/>
        <v>43309</v>
      </c>
      <c r="H287" s="8">
        <f ca="1"/>
        <v>43310</v>
      </c>
    </row>
    <row r="288" spans="2:8" ht="57" hidden="1" customHeight="1" x14ac:dyDescent="0.5">
      <c r="B288" s="9"/>
      <c r="C288" s="9"/>
      <c r="D288" s="9"/>
      <c r="E288" s="9"/>
      <c r="F288" s="9"/>
      <c r="G288" s="9"/>
      <c r="H288" s="12"/>
    </row>
    <row r="289" spans="2:8" ht="16.5" hidden="1" customHeight="1" x14ac:dyDescent="0.5">
      <c r="B289" s="7">
        <f t="array" aca="1" ref="B289:C289" ca="1">Days+36+DATE(Calendar12Year,Calendar12MonthOption,1)-WEEKDAY(DATE(Calendar12Year,Calendar12MonthOption,1),WeekdayOption)</f>
        <v>43311</v>
      </c>
      <c r="C289" s="7">
        <f ca="1"/>
        <v>43312</v>
      </c>
      <c r="D289" s="35" t="s">
        <v>0</v>
      </c>
      <c r="E289" s="35"/>
      <c r="F289" s="35"/>
      <c r="G289" s="35"/>
      <c r="H289" s="35"/>
    </row>
    <row r="290" spans="2:8" ht="63.75" hidden="1" customHeight="1" x14ac:dyDescent="0.5">
      <c r="B290" s="9"/>
      <c r="C290" s="9"/>
      <c r="D290" s="34"/>
      <c r="E290" s="34"/>
      <c r="F290" s="34"/>
      <c r="G290" s="34"/>
      <c r="H290" s="34"/>
    </row>
  </sheetData>
  <mergeCells count="24">
    <mergeCell ref="D13:H13"/>
    <mergeCell ref="D14:H14"/>
    <mergeCell ref="D42:H42"/>
    <mergeCell ref="D56:H56"/>
    <mergeCell ref="D55:H55"/>
    <mergeCell ref="D27:H27"/>
    <mergeCell ref="D28:H28"/>
    <mergeCell ref="D41:H41"/>
    <mergeCell ref="B87:C87"/>
    <mergeCell ref="E63:F63"/>
    <mergeCell ref="D290:H290"/>
    <mergeCell ref="D261:H261"/>
    <mergeCell ref="D262:H262"/>
    <mergeCell ref="D219:H219"/>
    <mergeCell ref="D206:H206"/>
    <mergeCell ref="D248:H248"/>
    <mergeCell ref="D233:H233"/>
    <mergeCell ref="D247:H247"/>
    <mergeCell ref="D220:H220"/>
    <mergeCell ref="D234:H234"/>
    <mergeCell ref="D276:H276"/>
    <mergeCell ref="D289:H289"/>
    <mergeCell ref="D205:H205"/>
    <mergeCell ref="D275:H275"/>
  </mergeCells>
  <phoneticPr fontId="2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5:H65 B71:H71 B77:H77 B83:H83">
    <cfRule type="expression" dxfId="7" priority="21">
      <formula>MONTH(B59)&lt;&gt;Calendar5MonthOption</formula>
    </cfRule>
  </conditionalFormatting>
  <conditionalFormatting sqref="B91:H91 B97:H97 B103:H103 B109:H109 B115:H115 B205:C205">
    <cfRule type="expression" dxfId="6" priority="19">
      <formula>MONTH(B91)&lt;&gt;Calendar6MonthOption</formula>
    </cfRule>
  </conditionalFormatting>
  <conditionalFormatting sqref="B209:H209 B211:H211 B213:H213 B215:H215 B217:H217 B219:C219">
    <cfRule type="expression" dxfId="5" priority="17">
      <formula>MONTH(B209)&lt;&gt;Calendar7MonthOption</formula>
    </cfRule>
  </conditionalFormatting>
  <conditionalFormatting sqref="B223:H223 B225:H225 B227:H227 B229:H229 B231:H231 B233:C233">
    <cfRule type="expression" dxfId="4" priority="15">
      <formula>MONTH(B223)&lt;&gt;Calendar8MonthOption</formula>
    </cfRule>
  </conditionalFormatting>
  <conditionalFormatting sqref="B237:H237 B239:H239 B241:H241 B243:H243 B245:H245 B247:C247">
    <cfRule type="expression" dxfId="3" priority="13">
      <formula>MONTH(B237)&lt;&gt;Calendar9MonthOption</formula>
    </cfRule>
  </conditionalFormatting>
  <conditionalFormatting sqref="B251:H251 B253:H253 B255:H255 B257:H257 B259:H259 B261:C261">
    <cfRule type="expression" dxfId="2" priority="3">
      <formula>MONTH(B251)&lt;&gt;Calendar10MonthOption</formula>
    </cfRule>
  </conditionalFormatting>
  <conditionalFormatting sqref="B265:H265 B267:H267 B269:H269 B271:H271 B273:H273 B275:C275">
    <cfRule type="expression" dxfId="1" priority="2">
      <formula>MONTH(B265)&lt;&gt;Calendar11MonthOption</formula>
    </cfRule>
  </conditionalFormatting>
  <conditionalFormatting sqref="B279:H279 B281:H281 B283:H283 B285:H285 B287:H287 B289:C289">
    <cfRule type="expression" dxfId="0" priority="1">
      <formula>MONTH(B279)&lt;&gt;Calendar12MonthOption</formula>
    </cfRule>
  </conditionalFormatting>
  <dataValidations count="11">
    <dataValidation type="list" allowBlank="1" showInputMessage="1" showErrorMessage="1" error="Only days from the dropdown list can be used for the weekday headings. To select a different weekday, select CANCEL, then ALT+DOWN ARROW to pick from the dropdown list" prompt="Select the starting day of the week from the dropdown list. Press ALT+DOWN ARROW to open the dropdown list then press ENTER to select a day. The calendar will update automatically" sqref="B2">
      <formula1>"SUNDAY,MONDAY,TUESDAY,WEDNESDAY,THURSDAY,FRIDAY,SATURDAY"</formula1>
    </dataValidation>
    <dataValidation type="list" allowBlank="1" showInputMessage="1" showErrorMessage="1" error="Select a month from the entries in the list. Select CANCEL, then ALT+DOWN ARROW to pick from the dropdown list" prompt="Select the calendar's start month from the dropdown list. Press ALT+DOWN ARROW to open the dropdown list then press ENTER to choose one of the items" sqref="C1">
      <formula1>"January,February,March,April,May,June,July,August,September,October,November,December"</formula1>
    </dataValidation>
    <dataValidation allowBlank="1" showInputMessage="1" prompt="This workbook is a 12 month calendar. Type the starting year in cell B1 then select the starting month in cell C1. The calendar will update automatically for subsequent months" sqref="A1"/>
    <dataValidation allowBlank="1" showInputMessage="1" showErrorMessage="1" prompt="Enter the year for this calendar" sqref="B1"/>
    <dataValidation allowBlank="1" showInputMessage="1" prompt="Automatically determined weekday. To change weekdays, select a new starting day of the week in B2" sqref="C2:H2 B16"/>
    <dataValidation allowBlank="1" showInputMessage="1" prompt="Date" sqref="B3"/>
    <dataValidation allowBlank="1" showInputMessage="1" prompt="Enter monthly notes here" sqref="D14"/>
    <dataValidation allowBlank="1" showInputMessage="1" prompt="Monthly notes heading" sqref="D13"/>
    <dataValidation allowBlank="1" showInputMessage="1" prompt="Enter daily notes here" sqref="B4"/>
    <dataValidation allowBlank="1" showInputMessage="1" prompt="Calendar year automatically determined by the year input in B1" sqref="B15"/>
    <dataValidation allowBlank="1" showInputMessage="1" prompt="Calendar month offset by the month selected in C1" sqref="C15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88" min="1" max="8" man="1"/>
    <brk id="206" min="1" max="8" man="1"/>
    <brk id="220" min="1" max="8" man="1"/>
    <brk id="234" min="1" max="8" man="1"/>
    <brk id="248" min="1" max="8" man="1"/>
    <brk id="262" min="1" max="8" man="1"/>
    <brk id="276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825E2CBC-C5D0-49EF-8116-37ED8252A5B5}"/>
</file>

<file path=customXml/itemProps2.xml><?xml version="1.0" encoding="utf-8"?>
<ds:datastoreItem xmlns:ds="http://schemas.openxmlformats.org/officeDocument/2006/customXml" ds:itemID="{B097C3AA-C51A-4A92-A541-1AE9F4D7A6B2}"/>
</file>

<file path=customXml/itemProps3.xml><?xml version="1.0" encoding="utf-8"?>
<ds:datastoreItem xmlns:ds="http://schemas.openxmlformats.org/officeDocument/2006/customXml" ds:itemID="{40D252B9-FE13-4E7E-8CED-A9723B5F61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26</vt:i4>
      </vt:variant>
    </vt:vector>
  </HeadingPairs>
  <TitlesOfParts>
    <vt:vector size="27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Beddows Laura (2017)</dc:creator>
  <cp:lastModifiedBy>Niccy Hallifax</cp:lastModifiedBy>
  <dcterms:created xsi:type="dcterms:W3CDTF">2016-07-26T15:53:57Z</dcterms:created>
  <dcterms:modified xsi:type="dcterms:W3CDTF">2017-11-13T11:28:46Z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