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450" yWindow="-345" windowWidth="18675" windowHeight="11760" tabRatio="500" activeTab="4"/>
  </bookViews>
  <sheets>
    <sheet name="Cover notes" sheetId="58" r:id="rId1"/>
    <sheet name="Previous" sheetId="54" r:id="rId2"/>
    <sheet name="UPDATE" sheetId="56" r:id="rId3"/>
    <sheet name="running &amp; income" sheetId="57" r:id="rId4"/>
    <sheet name="2017 costs" sheetId="59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59" l="1"/>
  <c r="C30" i="59" s="1"/>
  <c r="L29" i="57" l="1"/>
  <c r="L28" i="57"/>
  <c r="O17" i="57"/>
  <c r="L27" i="57"/>
  <c r="L25" i="57"/>
  <c r="F29" i="57"/>
  <c r="F25" i="57"/>
  <c r="F27" i="57" s="1"/>
  <c r="F9" i="57" l="1"/>
  <c r="F12" i="57" s="1"/>
  <c r="O6" i="57" l="1"/>
  <c r="O8" i="57" s="1"/>
  <c r="F28" i="57"/>
  <c r="E69" i="56"/>
  <c r="E68" i="56"/>
  <c r="E54" i="56"/>
  <c r="E74" i="56" s="1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131" i="56" s="1"/>
  <c r="C8" i="56" s="1"/>
  <c r="E85" i="56"/>
  <c r="E128" i="56"/>
  <c r="E116" i="56"/>
  <c r="E108" i="56"/>
  <c r="E109" i="56" s="1"/>
  <c r="E105" i="56"/>
  <c r="E94" i="56"/>
  <c r="E95" i="56"/>
  <c r="E98" i="56" s="1"/>
  <c r="E96" i="56"/>
  <c r="E97" i="56"/>
  <c r="E88" i="56"/>
  <c r="E91" i="56" s="1"/>
  <c r="E89" i="56"/>
  <c r="E45" i="56"/>
  <c r="E51" i="56" s="1"/>
  <c r="E46" i="56"/>
  <c r="E47" i="56"/>
  <c r="E48" i="56"/>
  <c r="E49" i="56"/>
  <c r="E50" i="56"/>
  <c r="E60" i="56"/>
  <c r="E64" i="56"/>
  <c r="E66" i="56"/>
  <c r="E67" i="56"/>
  <c r="G45" i="56"/>
  <c r="G46" i="56"/>
  <c r="G48" i="56"/>
  <c r="G118" i="56" s="1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40" i="54" s="1"/>
  <c r="E127" i="54" s="1"/>
  <c r="C7" i="54" s="1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/>
  <c r="E101" i="54"/>
  <c r="E90" i="54"/>
  <c r="E91" i="54"/>
  <c r="E94" i="54" s="1"/>
  <c r="E92" i="54"/>
  <c r="E93" i="54"/>
  <c r="E84" i="54"/>
  <c r="E87" i="54" s="1"/>
  <c r="E85" i="54"/>
  <c r="E43" i="54"/>
  <c r="E44" i="54"/>
  <c r="E45" i="54"/>
  <c r="E49" i="54" s="1"/>
  <c r="E46" i="54"/>
  <c r="E47" i="54"/>
  <c r="E48" i="54"/>
  <c r="E52" i="54"/>
  <c r="E70" i="54" s="1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118" i="56" l="1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<sst xmlns="http://schemas.openxmlformats.org/spreadsheetml/2006/main" count="331" uniqueCount="189">
  <si>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</si>
  <si>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</si>
  <si>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</si>
  <si>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</si>
  <si>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</si>
  <si>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</si>
  <si>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</si>
  <si>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</si>
  <si>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</si>
  <si>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</si>
  <si>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</si>
  <si>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</si>
  <si>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</si>
  <si>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</si>
  <si>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</si>
  <si>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</si>
  <si>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</si>
  <si>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</si>
  <si>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</si>
  <si>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</si>
  <si>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</si>
  <si>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</si>
  <si>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</si>
  <si>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</si>
  <si>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</si>
  <si>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</si>
  <si>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</si>
  <si>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</si>
  <si>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</si>
  <si>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</si>
  <si>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</si>
  <si>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</si>
  <si>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</si>
  <si>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</si>
  <si>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</si>
  <si>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</si>
  <si>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</si>
  <si>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</si>
  <si>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</si>
  <si>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</si>
  <si>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</si>
  <si>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</si>
  <si>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</si>
  <si>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</si>
  <si>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</si>
  <si>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</si>
  <si>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</si>
  <si>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</si>
  <si>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</si>
  <si>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</si>
  <si>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</si>
  <si>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</si>
  <si>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</si>
  <si>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</si>
  <si>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</si>
  <si>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</si>
  <si>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</si>
  <si>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</si>
  <si>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</si>
  <si>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</si>
  <si>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</si>
  <si>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</si>
  <si>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</si>
  <si>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</si>
  <si>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</si>
  <si>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</si>
  <si>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</si>
  <si>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</si>
  <si>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</si>
  <si>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</si>
  <si>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</si>
  <si>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</si>
  <si>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</si>
  <si>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</si>
  <si>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</si>
  <si>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</si>
  <si>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</si>
  <si>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</si>
  <si>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</si>
  <si>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</si>
  <si>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</si>
  <si>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</si>
  <si>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</si>
  <si>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</si>
  <si>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</si>
  <si>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</si>
  <si>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</si>
  <si>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</si>
  <si>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</si>
  <si>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</si>
  <si>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</si>
  <si>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</si>
  <si>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</si>
  <si>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</si>
  <si>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</si>
  <si>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</si>
  <si>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</si>
  <si>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</si>
  <si>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</si>
  <si>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</si>
  <si>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</si>
  <si>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</si>
  <si>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</si>
  <si>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</si>
  <si>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</si>
  <si>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</si>
  <si>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</si>
  <si>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</si>
  <si>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</si>
  <si>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</si>
  <si>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</si>
  <si>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</si>
  <si>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</si>
  <si>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</si>
  <si>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</si>
  <si>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</si>
  <si>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</si>
  <si>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</si>
  <si>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</si>
  <si>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</si>
  <si>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</si>
  <si>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</si>
  <si>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</si>
  <si>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</si>
  <si>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</si>
  <si>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</si>
  <si>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</si>
  <si>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</si>
  <si>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</si>
  <si>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</si>
  <si>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</si>
  <si>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</si>
  <si>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</si>
  <si>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</si>
  <si>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</si>
  <si>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</si>
  <si>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</si>
  <si>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</si>
  <si>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</si>
  <si>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</si>
  <si>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</si>
  <si>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</si>
  <si>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</si>
  <si>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</si>
  <si>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</si>
  <si>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</si>
  <si>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</si>
  <si>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</si>
  <si>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</si>
  <si>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</si>
  <si>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</si>
  <si>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</si>
  <si>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</si>
  <si>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</si>
  <si>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</si>
  <si>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</si>
  <si>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Total budget allocation</t>
  </si>
  <si>
    <t>Hull 2017 costs</t>
  </si>
  <si>
    <t>See below</t>
  </si>
  <si>
    <t>Remaining budget</t>
  </si>
  <si>
    <t>CORE PROJECT BUDGET HEADINGS</t>
  </si>
  <si>
    <t>Producer / Assistant Producer</t>
  </si>
  <si>
    <t>Core team</t>
  </si>
  <si>
    <t>Commissioning and Fees</t>
  </si>
  <si>
    <t>Full commission amount to go in here?</t>
  </si>
  <si>
    <t>Development and R&amp;D</t>
  </si>
  <si>
    <t xml:space="preserve">if just spend to date </t>
  </si>
  <si>
    <t>Creative and Production teams and constultants</t>
  </si>
  <si>
    <t>Within commission fee</t>
  </si>
  <si>
    <t>Rehearsal costs</t>
  </si>
  <si>
    <t>Technical and Production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</si>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</sst>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25"/>
  <sheetData>
    <row r="2" spans="1:1" x14ac:dyDescent="0.25">
      <c r="A2" t="s">
        <v>153</v>
      </c>
    </row>
    <row r="3" spans="1:1" x14ac:dyDescent="0.2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89" t="s">
        <v>84</v>
      </c>
      <c r="B3" s="90"/>
      <c r="C3" s="90"/>
      <c r="D3" s="90"/>
      <c r="E3" s="91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opLeftCell="A13" zoomScale="125" zoomScaleNormal="125" zoomScalePageLayoutView="125" workbookViewId="0">
      <selection activeCell="G2" sqref="G2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89" t="s">
        <v>84</v>
      </c>
      <c r="B3" s="90"/>
      <c r="C3" s="90"/>
      <c r="D3" s="90"/>
      <c r="E3" s="91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3">F47*C47</f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23600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4">B54*C54*D54</f>
        <v>3600</v>
      </c>
      <c r="G54" s="69"/>
    </row>
    <row r="55" spans="1:7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4"/>
        <v>4050</v>
      </c>
      <c r="G55" s="67"/>
    </row>
    <row r="56" spans="1:7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5">B56*C56*D56</f>
        <v>600</v>
      </c>
      <c r="G56" s="67"/>
    </row>
    <row r="57" spans="1:7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4"/>
        <v>750</v>
      </c>
      <c r="G57" s="69"/>
    </row>
    <row r="58" spans="1:7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4"/>
        <v>1350</v>
      </c>
      <c r="G58" s="67"/>
    </row>
    <row r="59" spans="1:7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4"/>
        <v>11250</v>
      </c>
      <c r="G59" s="67"/>
    </row>
    <row r="60" spans="1:7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4"/>
        <v>4500</v>
      </c>
      <c r="F60" s="1">
        <v>30</v>
      </c>
      <c r="G60" s="69">
        <f>F60*C60</f>
        <v>4500</v>
      </c>
    </row>
    <row r="61" spans="1:7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4"/>
        <v>600</v>
      </c>
      <c r="G61" s="67"/>
    </row>
    <row r="62" spans="1:7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6">B62*C62*D62</f>
        <v>450</v>
      </c>
      <c r="G62" s="69"/>
    </row>
    <row r="63" spans="1:7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4"/>
        <v>1050</v>
      </c>
      <c r="F63" s="1">
        <v>1</v>
      </c>
      <c r="G63" s="69">
        <f>F63*C63</f>
        <v>150</v>
      </c>
    </row>
    <row r="64" spans="1:7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4"/>
        <v>300</v>
      </c>
      <c r="F64" s="1">
        <v>1</v>
      </c>
      <c r="G64" s="69">
        <f>F64*C64</f>
        <v>150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4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4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4"/>
        <v>2250</v>
      </c>
      <c r="F67" s="1">
        <v>6</v>
      </c>
      <c r="G67" s="69">
        <f>F67*C67</f>
        <v>900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7">B68*C68*D68</f>
        <v>600</v>
      </c>
      <c r="G68" s="69"/>
    </row>
    <row r="69" spans="1:7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7"/>
        <v>900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56650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75000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252000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1000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1400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7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7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7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7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7" x14ac:dyDescent="0.2">
      <c r="A117" s="16"/>
      <c r="G117" s="67"/>
    </row>
    <row r="118" spans="1:7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</row>
    <row r="119" spans="1:7" s="20" customFormat="1" x14ac:dyDescent="0.2">
      <c r="A119" s="16"/>
      <c r="E119" s="21"/>
    </row>
    <row r="120" spans="1:7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7" x14ac:dyDescent="0.2">
      <c r="A121" s="16"/>
      <c r="B121" s="22"/>
      <c r="C121" s="22"/>
      <c r="D121" s="22"/>
      <c r="E121" s="21"/>
    </row>
    <row r="122" spans="1:7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7" x14ac:dyDescent="0.2">
      <c r="A124" s="23" t="s">
        <v>22</v>
      </c>
      <c r="B124" s="24"/>
      <c r="C124" s="24"/>
      <c r="D124" s="24"/>
      <c r="E124" s="24"/>
    </row>
    <row r="125" spans="1:7" x14ac:dyDescent="0.2">
      <c r="A125" s="23"/>
      <c r="B125" s="24"/>
      <c r="C125" s="24"/>
      <c r="D125" s="24"/>
      <c r="E125" s="24"/>
    </row>
    <row r="126" spans="1:7" x14ac:dyDescent="0.2">
      <c r="A126" s="23" t="s">
        <v>47</v>
      </c>
      <c r="B126" s="24"/>
      <c r="C126" s="24"/>
      <c r="D126" s="24"/>
      <c r="E126" s="38">
        <v>360</v>
      </c>
    </row>
    <row r="127" spans="1:7" x14ac:dyDescent="0.2">
      <c r="A127" s="23" t="s">
        <v>97</v>
      </c>
      <c r="B127" s="24"/>
      <c r="C127" s="24"/>
      <c r="D127" s="24"/>
      <c r="E127" s="39">
        <v>8</v>
      </c>
    </row>
    <row r="128" spans="1:7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E39" sqref="E39"/>
    </sheetView>
  </sheetViews>
  <sheetFormatPr defaultRowHeight="15.75" x14ac:dyDescent="0.2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25">
      <c r="A2" t="s">
        <v>120</v>
      </c>
      <c r="K2" t="s">
        <v>129</v>
      </c>
      <c r="O2" s="71"/>
    </row>
    <row r="3" spans="1:15" x14ac:dyDescent="0.25">
      <c r="B3" t="s">
        <v>121</v>
      </c>
      <c r="O3" s="71"/>
    </row>
    <row r="4" spans="1:15" x14ac:dyDescent="0.25">
      <c r="B4" t="s">
        <v>122</v>
      </c>
      <c r="L4" t="s">
        <v>130</v>
      </c>
      <c r="O4" s="71">
        <v>450000</v>
      </c>
    </row>
    <row r="5" spans="1:15" x14ac:dyDescent="0.2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2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25">
      <c r="B7" t="s">
        <v>140</v>
      </c>
      <c r="C7" t="s">
        <v>124</v>
      </c>
      <c r="F7" s="71">
        <v>32300</v>
      </c>
      <c r="O7" s="71"/>
    </row>
    <row r="8" spans="1:15" x14ac:dyDescent="0.2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2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25">
      <c r="O10" s="71"/>
    </row>
    <row r="12" spans="1:15" x14ac:dyDescent="0.25">
      <c r="C12" t="s">
        <v>128</v>
      </c>
      <c r="F12" s="71">
        <f>SUM(F6:F11)</f>
        <v>113050</v>
      </c>
    </row>
    <row r="14" spans="1:15" s="87" customFormat="1" x14ac:dyDescent="0.25">
      <c r="C14" s="87" t="s">
        <v>188</v>
      </c>
      <c r="F14" s="88">
        <v>115000</v>
      </c>
    </row>
    <row r="17" spans="2:15" x14ac:dyDescent="0.2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25">
      <c r="F18" s="74"/>
    </row>
    <row r="19" spans="2:15" x14ac:dyDescent="0.2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2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2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2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25">
      <c r="C23" t="s">
        <v>145</v>
      </c>
      <c r="F23" s="74">
        <v>1800</v>
      </c>
      <c r="G23" s="72"/>
    </row>
    <row r="24" spans="2:15" x14ac:dyDescent="0.25">
      <c r="F24" s="74"/>
    </row>
    <row r="25" spans="2:15" x14ac:dyDescent="0.25">
      <c r="F25" s="74">
        <f>SUM(F19:F24)</f>
        <v>13320</v>
      </c>
      <c r="L25">
        <f>SUM(L19:L24)</f>
        <v>10440</v>
      </c>
    </row>
    <row r="26" spans="2:15" x14ac:dyDescent="0.25">
      <c r="F26" s="74"/>
    </row>
    <row r="27" spans="2:15" x14ac:dyDescent="0.2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2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2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="80" zoomScaleNormal="80" workbookViewId="0">
      <selection activeCell="J20" sqref="J20"/>
    </sheetView>
  </sheetViews>
  <sheetFormatPr defaultRowHeight="15.75" x14ac:dyDescent="0.2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25">
      <c r="A1" s="75" t="s">
        <v>155</v>
      </c>
    </row>
    <row r="3" spans="1:7" x14ac:dyDescent="0.25">
      <c r="A3" s="79" t="s">
        <v>156</v>
      </c>
      <c r="C3" s="77">
        <v>500000</v>
      </c>
    </row>
    <row r="4" spans="1:7" x14ac:dyDescent="0.25">
      <c r="A4" s="79" t="s">
        <v>157</v>
      </c>
      <c r="B4" s="76" t="s">
        <v>158</v>
      </c>
      <c r="C4" s="77">
        <v>50000</v>
      </c>
    </row>
    <row r="5" spans="1:7" x14ac:dyDescent="0.25">
      <c r="A5" s="79" t="s">
        <v>159</v>
      </c>
      <c r="C5" s="77">
        <v>450000</v>
      </c>
    </row>
    <row r="8" spans="1:7" s="75" customFormat="1" x14ac:dyDescent="0.25">
      <c r="A8" s="75" t="s">
        <v>160</v>
      </c>
      <c r="B8" s="76"/>
      <c r="C8" s="77"/>
      <c r="D8" s="78"/>
      <c r="E8" s="78"/>
      <c r="F8" s="78"/>
      <c r="G8" s="78"/>
    </row>
    <row r="9" spans="1:7" s="80" customFormat="1" x14ac:dyDescent="0.25">
      <c r="A9" s="80" t="s">
        <v>161</v>
      </c>
      <c r="B9" s="81" t="s">
        <v>162</v>
      </c>
      <c r="C9" s="82">
        <v>0</v>
      </c>
    </row>
    <row r="10" spans="1:7" x14ac:dyDescent="0.25">
      <c r="A10" s="79" t="s">
        <v>163</v>
      </c>
      <c r="B10" s="76" t="s">
        <v>164</v>
      </c>
    </row>
    <row r="11" spans="1:7" x14ac:dyDescent="0.25">
      <c r="A11" s="79" t="s">
        <v>165</v>
      </c>
      <c r="B11" s="76" t="s">
        <v>166</v>
      </c>
      <c r="C11" s="82">
        <v>1000</v>
      </c>
    </row>
    <row r="12" spans="1:7" x14ac:dyDescent="0.25">
      <c r="A12" s="79" t="s">
        <v>167</v>
      </c>
      <c r="B12" s="76" t="s">
        <v>168</v>
      </c>
    </row>
    <row r="13" spans="1:7" x14ac:dyDescent="0.25">
      <c r="A13" s="79" t="s">
        <v>8</v>
      </c>
      <c r="B13" s="76" t="s">
        <v>168</v>
      </c>
    </row>
    <row r="14" spans="1:7" x14ac:dyDescent="0.25">
      <c r="A14" s="79" t="s">
        <v>169</v>
      </c>
      <c r="B14" s="76" t="s">
        <v>168</v>
      </c>
    </row>
    <row r="15" spans="1:7" x14ac:dyDescent="0.25">
      <c r="A15" s="79" t="s">
        <v>170</v>
      </c>
      <c r="B15" s="76" t="s">
        <v>168</v>
      </c>
    </row>
    <row r="16" spans="1:7" ht="47.25" x14ac:dyDescent="0.25">
      <c r="A16" s="79" t="s">
        <v>171</v>
      </c>
      <c r="B16" s="76" t="s">
        <v>172</v>
      </c>
      <c r="C16" s="82">
        <v>7000</v>
      </c>
    </row>
    <row r="17" spans="1:3" x14ac:dyDescent="0.25">
      <c r="A17" s="79" t="s">
        <v>173</v>
      </c>
      <c r="B17" s="76" t="s">
        <v>174</v>
      </c>
      <c r="C17" s="82">
        <v>2000</v>
      </c>
    </row>
    <row r="18" spans="1:3" ht="31.5" x14ac:dyDescent="0.25">
      <c r="A18" s="79" t="s">
        <v>175</v>
      </c>
      <c r="B18" s="76" t="s">
        <v>176</v>
      </c>
      <c r="C18" s="82">
        <v>25000</v>
      </c>
    </row>
    <row r="19" spans="1:3" x14ac:dyDescent="0.25">
      <c r="A19" s="79" t="s">
        <v>177</v>
      </c>
      <c r="B19" s="76" t="s">
        <v>178</v>
      </c>
      <c r="C19" s="82">
        <v>10000</v>
      </c>
    </row>
    <row r="20" spans="1:3" ht="63" x14ac:dyDescent="0.25">
      <c r="A20" s="79" t="s">
        <v>179</v>
      </c>
      <c r="B20" s="76" t="s">
        <v>180</v>
      </c>
      <c r="C20" s="77">
        <v>0</v>
      </c>
    </row>
    <row r="21" spans="1:3" x14ac:dyDescent="0.25">
      <c r="A21" s="79" t="s">
        <v>181</v>
      </c>
      <c r="C21" s="82">
        <v>2000</v>
      </c>
    </row>
    <row r="22" spans="1:3" x14ac:dyDescent="0.25">
      <c r="A22" s="79" t="s">
        <v>132</v>
      </c>
      <c r="B22" s="76" t="s">
        <v>182</v>
      </c>
    </row>
    <row r="23" spans="1:3" x14ac:dyDescent="0.25">
      <c r="A23" s="79" t="s">
        <v>183</v>
      </c>
      <c r="B23" s="76" t="s">
        <v>184</v>
      </c>
      <c r="C23" s="82">
        <v>3000</v>
      </c>
    </row>
    <row r="24" spans="1:3" s="80" customFormat="1" ht="31.5" x14ac:dyDescent="0.25">
      <c r="A24" s="80" t="s">
        <v>185</v>
      </c>
      <c r="B24" s="81" t="s">
        <v>186</v>
      </c>
      <c r="C24" s="82"/>
    </row>
    <row r="26" spans="1:3" s="75" customFormat="1" x14ac:dyDescent="0.25">
      <c r="B26" s="83" t="s">
        <v>187</v>
      </c>
      <c r="C26" s="84">
        <f>SUM(C9:C24)</f>
        <v>50000</v>
      </c>
    </row>
    <row r="27" spans="1:3" s="75" customFormat="1" x14ac:dyDescent="0.25">
      <c r="B27" s="83"/>
      <c r="C27" s="85"/>
    </row>
    <row r="28" spans="1:3" s="75" customFormat="1" x14ac:dyDescent="0.25">
      <c r="B28" s="83"/>
      <c r="C28" s="85"/>
    </row>
    <row r="29" spans="1:3" s="75" customFormat="1" x14ac:dyDescent="0.25">
      <c r="B29" s="83"/>
      <c r="C29" s="85"/>
    </row>
    <row r="30" spans="1:3" s="75" customFormat="1" ht="16.5" thickBot="1" x14ac:dyDescent="0.3">
      <c r="B30" s="83" t="s">
        <v>101</v>
      </c>
      <c r="C30" s="86">
        <f>C26+C28</f>
        <v>50000</v>
      </c>
    </row>
    <row r="31" spans="1:3" ht="16.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0ADD751-BB31-4CD1-BF2D-C0E3BCCA0BD8}"/>
</file>

<file path=customXml/itemProps2.xml><?xml version="1.0" encoding="utf-8"?>
<ds:datastoreItem xmlns:ds="http://schemas.openxmlformats.org/officeDocument/2006/customXml" ds:itemID="{1040C794-3CBF-49D5-A1CE-650A9255EB6C}"/>
</file>

<file path=customXml/itemProps3.xml><?xml version="1.0" encoding="utf-8"?>
<ds:datastoreItem xmlns:ds="http://schemas.openxmlformats.org/officeDocument/2006/customXml" ds:itemID="{265BC9BB-D1DB-4F56-8A24-5318FEA74B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notes</vt:lpstr>
      <vt:lpstr>Previous</vt:lpstr>
      <vt:lpstr>UPDATE</vt:lpstr>
      <vt:lpstr>running &amp; income</vt:lpstr>
      <vt:lpstr>2017 costs</vt:lpstr>
    </vt:vector>
  </TitlesOfParts>
  <Company>dreamthinkspeak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 (2017)</cp:lastModifiedBy>
  <cp:lastPrinted>2015-09-25T09:41:15Z</cp:lastPrinted>
  <dcterms:created xsi:type="dcterms:W3CDTF">2013-04-21T01:21:14Z</dcterms:created>
  <dcterms:modified xsi:type="dcterms:W3CDTF">2016-07-21T10:47:56Z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