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ack to Ours/A_Budget/"/>
    </mc:Choice>
  </mc:AlternateContent>
  <bookViews>
    <workbookView xWindow="0" yWindow="0" windowWidth="7170" windowHeight="6945" tabRatio="500"/>
  </bookViews>
  <sheets>
    <sheet name="BUDGET" sheetId="1" r:id="rId1"/>
    <sheet name="KPIs" sheetId="2" r:id="rId2"/>
    <sheet name="EVALUATION" sheetId="3" r:id="rId3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2" i="1" l="1"/>
  <c r="C84" i="1"/>
  <c r="C83" i="1"/>
  <c r="F6" i="1"/>
  <c r="E6" i="1"/>
  <c r="D6" i="1" l="1"/>
  <c r="C82" i="1"/>
  <c r="F70" i="1"/>
  <c r="F72" i="1" s="1"/>
  <c r="E70" i="1"/>
  <c r="D70" i="1"/>
  <c r="C70" i="1"/>
  <c r="C78" i="1"/>
  <c r="F64" i="1"/>
  <c r="E64" i="1"/>
  <c r="E72" i="1" s="1"/>
  <c r="D64" i="1"/>
  <c r="F58" i="1"/>
  <c r="E58" i="1"/>
  <c r="D58" i="1"/>
  <c r="C58" i="1"/>
  <c r="F52" i="1"/>
  <c r="E52" i="1"/>
  <c r="D52" i="1"/>
  <c r="C52" i="1"/>
  <c r="F46" i="1"/>
  <c r="E46" i="1"/>
  <c r="D46" i="1"/>
  <c r="F37" i="1"/>
  <c r="E37" i="1"/>
  <c r="D37" i="1"/>
  <c r="D72" i="1" l="1"/>
  <c r="C73" i="1" s="1"/>
  <c r="C81" i="1" s="1"/>
  <c r="C85" i="1" s="1"/>
  <c r="C46" i="1"/>
  <c r="C37" i="1"/>
  <c r="C64" i="1"/>
  <c r="I7" i="1"/>
  <c r="I9" i="1" s="1"/>
  <c r="H81" i="1"/>
  <c r="C8" i="1"/>
  <c r="H9" i="1"/>
  <c r="I81" i="1"/>
  <c r="B38" i="2"/>
  <c r="B36" i="2"/>
  <c r="C79" i="2"/>
  <c r="B79" i="2"/>
  <c r="C10" i="1" l="1"/>
</calcChain>
</file>

<file path=xl/comments1.xml><?xml version="1.0" encoding="utf-8"?>
<comments xmlns="http://schemas.openxmlformats.org/spreadsheetml/2006/main">
  <authors>
    <author>Microsoft Office User</author>
  </authors>
  <commentList>
    <comment ref="B38" authorId="0" shapeId="0">
      <text>
        <r>
          <rPr>
            <b/>
            <sz val="10"/>
            <color indexed="81"/>
            <rFont val="Calibri"/>
            <family val="2"/>
          </rPr>
          <t>Anna Plant:</t>
        </r>
        <r>
          <rPr>
            <sz val="10"/>
            <color indexed="81"/>
            <rFont val="Calibri"/>
            <family val="2"/>
          </rPr>
          <t xml:space="preserve">
The pop-up cinema will only have a capcity of 50, however there is one large scale event which has a capcity of 400
</t>
        </r>
      </text>
    </comment>
  </commentList>
</comments>
</file>

<file path=xl/sharedStrings.xml><?xml version="1.0" encoding="utf-8"?>
<sst xmlns="http://schemas.openxmlformats.org/spreadsheetml/2006/main" count="330" uniqueCount="255">
  <si>
    <t xml:space="preserve">Transformative Film Culture for Hull 2017 KPIs Table </t>
  </si>
  <si>
    <t>BFI AUDIENCE FUND 2013-2017: STRATEGICALLY SIGNIFICANT PROJECTS</t>
  </si>
  <si>
    <t>PLEASE NOTE that not everything will be relevant to your programme.  Please complete as fully as possible.</t>
  </si>
  <si>
    <t>PROGRAMME</t>
  </si>
  <si>
    <t xml:space="preserve">ANTICIPATED </t>
  </si>
  <si>
    <t>ACTUALS</t>
  </si>
  <si>
    <t>Please complete at time of application</t>
  </si>
  <si>
    <t>If funding is awarded you will be asked to complete this column as part of your final report</t>
  </si>
  <si>
    <t>Number of titles (total)</t>
  </si>
  <si>
    <t>Number of titles - features</t>
  </si>
  <si>
    <t>Number of titles - shorts</t>
  </si>
  <si>
    <t xml:space="preserve">Number of titles / packages from regional film archive </t>
  </si>
  <si>
    <t xml:space="preserve">Number of archive titles </t>
  </si>
  <si>
    <t>Number of documentaries</t>
  </si>
  <si>
    <t>Number of animation titles</t>
  </si>
  <si>
    <t>Number of submissions if relevant</t>
  </si>
  <si>
    <t>Number of audio-described, subtitled and BSL interpreted films</t>
  </si>
  <si>
    <t>Number of UK premieres</t>
  </si>
  <si>
    <t>Number of regional premieres</t>
  </si>
  <si>
    <t>Number of world premieres</t>
  </si>
  <si>
    <t>Number of EU premieres</t>
  </si>
  <si>
    <t>Number of screenings</t>
  </si>
  <si>
    <t>Number of events (eg masterclasses, special events)</t>
  </si>
  <si>
    <t>Number of venues used</t>
  </si>
  <si>
    <t>Number of new venues used</t>
  </si>
  <si>
    <t>Number of temporary / pop up spaces used</t>
  </si>
  <si>
    <t>Number of delivery partners</t>
  </si>
  <si>
    <t>Average capacity per screening</t>
  </si>
  <si>
    <t>Ticket prices</t>
  </si>
  <si>
    <t xml:space="preserve">Number of industry focused events </t>
  </si>
  <si>
    <t>STAFFING</t>
  </si>
  <si>
    <t>Number of payrolled staff (full time)</t>
  </si>
  <si>
    <t>Number of payrolled staff (part-time)</t>
  </si>
  <si>
    <t>Number of jobs created</t>
  </si>
  <si>
    <t>Number of volunteers</t>
  </si>
  <si>
    <t>AUDIENCES / DELEGATES / PARTICIPANTS</t>
  </si>
  <si>
    <t xml:space="preserve">Total number of admissions </t>
  </si>
  <si>
    <t>Number of paid admissions</t>
  </si>
  <si>
    <t>Number of free admissions</t>
  </si>
  <si>
    <t>Number of industry or other delegates</t>
  </si>
  <si>
    <t>Breakdown of industry or other delegates (i.e. 50% film-makers; 50% industry [buyers, distributors etc]</t>
  </si>
  <si>
    <t>AUDIENCE DIVERSITY BREAKDOWN</t>
  </si>
  <si>
    <t>GENDER</t>
  </si>
  <si>
    <t>% Female:</t>
  </si>
  <si>
    <t>% Male:</t>
  </si>
  <si>
    <t>% Other</t>
  </si>
  <si>
    <t>% prefer not to say</t>
  </si>
  <si>
    <t>AGE</t>
  </si>
  <si>
    <t xml:space="preserve">% - Age 5 to 12   </t>
  </si>
  <si>
    <t xml:space="preserve">% - Age 13 to 19   </t>
  </si>
  <si>
    <t>% - Age 20 to 29</t>
  </si>
  <si>
    <t>% - Age 30 to 44</t>
  </si>
  <si>
    <t xml:space="preserve">% - Age 45 to 64   </t>
  </si>
  <si>
    <t xml:space="preserve">% - Age 65+  </t>
  </si>
  <si>
    <t>EMPLOYMENT STATUS</t>
  </si>
  <si>
    <t>% Employed – full-time / part-time / self-employed</t>
  </si>
  <si>
    <t>% Unemployed</t>
  </si>
  <si>
    <t>% Full-time student</t>
  </si>
  <si>
    <t>% Retired</t>
  </si>
  <si>
    <t>ETHNICITY</t>
  </si>
  <si>
    <t>% Asian / Asian British</t>
  </si>
  <si>
    <t>% Black / African / Caribbean / Black British</t>
  </si>
  <si>
    <t>% Mixed / Multiple ethnic groups</t>
  </si>
  <si>
    <t>% White British</t>
  </si>
  <si>
    <t>% White Other</t>
  </si>
  <si>
    <t>% Other ethnic group</t>
  </si>
  <si>
    <t>Sexual Orientation</t>
  </si>
  <si>
    <t>% Bisexual</t>
  </si>
  <si>
    <t>% Gay man</t>
  </si>
  <si>
    <t>% Gay woman or Lesbian</t>
  </si>
  <si>
    <t xml:space="preserve">% Heterosexual / Straight </t>
  </si>
  <si>
    <t>% other</t>
  </si>
  <si>
    <t>Total % Bisexual / Gay man / Gay woman or Lesbian / Other                                                                                    (Please complete for 'upcoming edition - anticipated' column only. The other columns will calculate the total % from the full breakdown above)</t>
  </si>
  <si>
    <t>DISABILITY</t>
  </si>
  <si>
    <t>% People with disabilities:</t>
  </si>
  <si>
    <t>Note: 'The Equality Act 2010 defines disability as 'a physical or mental impairment which has a substantial long term effect on a persons ability to carry out normal day to day activities'.</t>
  </si>
  <si>
    <t>Guidance: Boxes with grey shading do not require a target set against them.</t>
  </si>
  <si>
    <t>INCOME</t>
  </si>
  <si>
    <t>IN-KIND</t>
  </si>
  <si>
    <t>NOTES</t>
  </si>
  <si>
    <t>IN KIND</t>
  </si>
  <si>
    <t>Ticket Sale income</t>
  </si>
  <si>
    <t xml:space="preserve">PROJECT AIMS: </t>
  </si>
  <si>
    <t>INDICATOR:</t>
  </si>
  <si>
    <t xml:space="preserve">BASELINE: </t>
  </si>
  <si>
    <t>TARGET:</t>
  </si>
  <si>
    <t>RESULT:</t>
  </si>
  <si>
    <t>METHOD:</t>
  </si>
  <si>
    <t>COMMENT</t>
  </si>
  <si>
    <t>AIM 2: TO DEVELOP AUDIENCES (NEW &amp; EXISITING) FOR HULL’S FILM PROGRAMME</t>
  </si>
  <si>
    <t>Increase access to film viewing opportunities across the city</t>
  </si>
  <si>
    <t xml:space="preserve">Number of admissions? </t>
  </si>
  <si>
    <t xml:space="preserve">HBO Spektrix Box Office </t>
  </si>
  <si>
    <t xml:space="preserve">Number of titles screened? </t>
  </si>
  <si>
    <t>Audiences feel invested in film programming for the city</t>
  </si>
  <si>
    <t>Number of comments on social media platforms linked to the film event</t>
  </si>
  <si>
    <t>Social Media Analytics</t>
  </si>
  <si>
    <t>Number of social media shares linked to the film event</t>
  </si>
  <si>
    <t>% of audience that state they found out about the film programme via word of mouth recommendations from friends/family/colleagues</t>
  </si>
  <si>
    <t>Audience Survey</t>
  </si>
  <si>
    <t xml:space="preserve">% of audience that state they found out about the film programme via friends/family/colleagues social media </t>
  </si>
  <si>
    <t>% of audience that give a high likelihood score of recommending similar events to friends or family (score of 7-10)</t>
  </si>
  <si>
    <t>% of audience who agree or strongly agree with a range of value statements liked to the film programme</t>
  </si>
  <si>
    <t>Audience motivations for attending the film programmes</t>
  </si>
  <si>
    <t>Audience Survey, Vox Pop, Social Media</t>
  </si>
  <si>
    <t>AIM 4: TO DEVELOP MARKETING AND PUBLICITY ACTIVITY FOR FILM EXHIBITION IN HULL</t>
  </si>
  <si>
    <t>Ensure film benefits from Hull 2017’s press and publicity campaign</t>
  </si>
  <si>
    <t>Number of listings in Hull 2017 season brochures</t>
  </si>
  <si>
    <t>Season brochure audit</t>
  </si>
  <si>
    <t xml:space="preserve">Number of home page features of film programme on  www.hull2017.co.uk </t>
  </si>
  <si>
    <t>Need to check with Digital</t>
  </si>
  <si>
    <t>Number of listings of film programme on www.hull2017.co.uk ‘What’s On’</t>
  </si>
  <si>
    <t>Number of editorial features on film programme on www.hull2017.co.uk</t>
  </si>
  <si>
    <t>Number of posts on Hull 2017 social media platforms about film programme</t>
  </si>
  <si>
    <t>Number of press releases about the film programme</t>
  </si>
  <si>
    <t>Number of visits to film programme pages on www.hull2017.co.uk</t>
  </si>
  <si>
    <t>Web Analytics</t>
  </si>
  <si>
    <t xml:space="preserve">Number of unique visitors to film programme pages on www.hull2017.co.uk </t>
  </si>
  <si>
    <t>% of audience that state they found out about the film programme via Hull 2017 marketing and communications</t>
  </si>
  <si>
    <t>MARKETING EVALUATION</t>
  </si>
  <si>
    <t xml:space="preserve">Number of print (brochures/posters etc) listing the event </t>
  </si>
  <si>
    <t>Number of websites with the event listed on</t>
  </si>
  <si>
    <t>Number of likes on Facebook event</t>
  </si>
  <si>
    <t>Number of eblasts sent out featuring the event</t>
  </si>
  <si>
    <t>Number of PR announcements</t>
  </si>
  <si>
    <t>screen shots of websites</t>
  </si>
  <si>
    <t>screen short of facebook event</t>
  </si>
  <si>
    <t>number of subscribers to email blasts</t>
  </si>
  <si>
    <t>evidence of printed PR releases</t>
  </si>
  <si>
    <t>Evidence of Marketing material</t>
  </si>
  <si>
    <t>Number of venues, sites and settings used for Independent Film screenings in Hull</t>
  </si>
  <si>
    <t xml:space="preserve">Audience opinion on current access to film viewing opportunities across the city, and how they would like to see this change </t>
  </si>
  <si>
    <t xml:space="preserve">Number of accessible screenings </t>
  </si>
  <si>
    <t>Diverse, target audiences across Hull are identified and targeted through specific programmes and events</t>
  </si>
  <si>
    <t>Audience profile of admissions for Transformative Film Culture Hull Programme (e.g. post code, age, employment status, gender, ethnicity, group size, disability or long-term limiting illness)</t>
  </si>
  <si>
    <t xml:space="preserve">Number of screenings designed for target audiences </t>
  </si>
  <si>
    <t xml:space="preserve">Number of groups/organisations engaged with to better understand target audiences  </t>
  </si>
  <si>
    <t xml:space="preserve">Number of individual gatekeepers engaged with to better understand target audiences  </t>
  </si>
  <si>
    <t xml:space="preserve">Number of activities attended to engage with target audiences  </t>
  </si>
  <si>
    <t xml:space="preserve">Number of supplementary events/ activities delivered to engage with target audiences  </t>
  </si>
  <si>
    <t>% of target audiences that give a high likelihood score of recommending similar events to friends or family (score of 7-10)</t>
  </si>
  <si>
    <t>Barriers to engagement identified by target audiences</t>
  </si>
  <si>
    <t xml:space="preserve">Intention of target audiences to engage with the film programme  </t>
  </si>
  <si>
    <t>Marketing targets</t>
  </si>
  <si>
    <t>Programme audit</t>
  </si>
  <si>
    <t>CRM System</t>
  </si>
  <si>
    <t>Community consultation</t>
  </si>
  <si>
    <t>HBO Spektrix Box Office, Audience Survey, Audience Mapping , Photographs + Vox Pops</t>
  </si>
  <si>
    <t>Programme audit, Venue mapping</t>
  </si>
  <si>
    <t>Hull 2017 Spektrix Box Office Report</t>
  </si>
  <si>
    <t>Audience Survey, Audience Focus Groups</t>
  </si>
  <si>
    <t>WOW HULL: ON SCREEN</t>
  </si>
  <si>
    <t xml:space="preserve">Production </t>
  </si>
  <si>
    <t>Number of screenings in WOW Programme</t>
  </si>
  <si>
    <t>Number of titles selected for target audience</t>
  </si>
  <si>
    <t>ACTUAL</t>
  </si>
  <si>
    <t>100% industry</t>
  </si>
  <si>
    <t>HULL2017-MAR-WOW: KPI'S</t>
  </si>
  <si>
    <t>HULL2017-MAR-WOW: EVALUATION TABLE</t>
  </si>
  <si>
    <t>NON-BFI CASH</t>
  </si>
  <si>
    <t>Project management, marketing and other festival content</t>
  </si>
  <si>
    <t>BFI request</t>
  </si>
  <si>
    <t>all figures in GBP</t>
  </si>
  <si>
    <t>TOTAL BFI INCOME</t>
  </si>
  <si>
    <t>TOTAL OTHER INCOME</t>
  </si>
  <si>
    <t>GRAND TOTAL CASH INCOME</t>
  </si>
  <si>
    <t>TOTAL COSTS</t>
  </si>
  <si>
    <t>BFI CASH</t>
  </si>
  <si>
    <t>PR and marketing</t>
  </si>
  <si>
    <t>220 @ £5 and 200 @ £10</t>
  </si>
  <si>
    <t xml:space="preserve">Film Licenses </t>
  </si>
  <si>
    <t>TBC</t>
  </si>
  <si>
    <t>Management Fees</t>
  </si>
  <si>
    <t>Hull 2017 Budget Codes</t>
  </si>
  <si>
    <t>Film Licenses Subtotal</t>
  </si>
  <si>
    <t>Production Subtotal</t>
  </si>
  <si>
    <t>MarComms Subtotal</t>
  </si>
  <si>
    <t>Mgt Fees Subtotal</t>
  </si>
  <si>
    <t>Hull 2017</t>
  </si>
  <si>
    <t>CONTRACT &amp; DELIVERY</t>
  </si>
  <si>
    <t>HULL2017- BFI: BUDGET: BACK TO OURS</t>
  </si>
  <si>
    <t>February Film Licenses</t>
  </si>
  <si>
    <t>Charlie &amp; the Chocolate Factory</t>
  </si>
  <si>
    <t>Matilda</t>
  </si>
  <si>
    <t xml:space="preserve">Fantastic Mr Fox </t>
  </si>
  <si>
    <t>May/June Film Licenses</t>
  </si>
  <si>
    <t>MAY FEST</t>
  </si>
  <si>
    <t>OCT FEST</t>
  </si>
  <si>
    <t>FEB '18 FEST</t>
  </si>
  <si>
    <t>FEB 17 FEST</t>
  </si>
  <si>
    <t xml:space="preserve">Family Film </t>
  </si>
  <si>
    <t>LFF</t>
  </si>
  <si>
    <t>Oct Film Licenses</t>
  </si>
  <si>
    <t>Feb '18 Film Licenses</t>
  </si>
  <si>
    <t>West Film</t>
  </si>
  <si>
    <t>North Film</t>
  </si>
  <si>
    <t>East Film</t>
  </si>
  <si>
    <t>ZK108.K162.C601</t>
  </si>
  <si>
    <t>ZK103.K16x.C601</t>
  </si>
  <si>
    <t>Feb '17 Production</t>
  </si>
  <si>
    <t>Lumen through LFF</t>
  </si>
  <si>
    <t>May Production</t>
  </si>
  <si>
    <t>HPSS through Hull 2017</t>
  </si>
  <si>
    <t xml:space="preserve">Oct Production </t>
  </si>
  <si>
    <t>Feb '18 Production</t>
  </si>
  <si>
    <t>ZK103.K161.C601</t>
  </si>
  <si>
    <t>ZK103.K223.C601</t>
  </si>
  <si>
    <t>ZK103.K224.C601</t>
  </si>
  <si>
    <t>ZK103.K225.C601</t>
  </si>
  <si>
    <t>Interactive Experience</t>
  </si>
  <si>
    <t>ZK108.Kxxx.C601</t>
  </si>
  <si>
    <t>Venue Hire, Tech &amp; Ops, FOH &amp; Box Office</t>
  </si>
  <si>
    <t>Feb '17 Festival</t>
  </si>
  <si>
    <t>May '17 Festival</t>
  </si>
  <si>
    <t>Oct  '17 Festival</t>
  </si>
  <si>
    <t>Feb  '18 Festival</t>
  </si>
  <si>
    <t>Sneaky Experience thru LFF</t>
  </si>
  <si>
    <t>Sneaky Experience thru Hull 2017</t>
  </si>
  <si>
    <t>TBC thru Hull 2017</t>
  </si>
  <si>
    <t>ZK101.K207.C601</t>
  </si>
  <si>
    <t>Jaws Experience</t>
  </si>
  <si>
    <t>ZK101.K20x.C601</t>
  </si>
  <si>
    <t>ZK101.K208.C601</t>
  </si>
  <si>
    <t>ZK101.K209.C601</t>
  </si>
  <si>
    <t>ZK101.K210.C601</t>
  </si>
  <si>
    <t>ZK101.K211.C601</t>
  </si>
  <si>
    <t>Outdoor Cinematic Experience</t>
  </si>
  <si>
    <t>BTO Interactive Exp Subtotal</t>
  </si>
  <si>
    <t>Outdoor Cinematic Exp Subtotal</t>
  </si>
  <si>
    <t>specific film programme print; social media advertising</t>
  </si>
  <si>
    <t>ZK109.K271.C601</t>
  </si>
  <si>
    <t>ZK109.K27x.C601</t>
  </si>
  <si>
    <t>ZK109.K270.C601</t>
  </si>
  <si>
    <t>ZK109.K272.C601</t>
  </si>
  <si>
    <t>ZK109.K273.C601</t>
  </si>
  <si>
    <t>ZK109.K274.C601</t>
  </si>
  <si>
    <t>ZK109.K138.C601</t>
  </si>
  <si>
    <t>ZK109.K158.C601</t>
  </si>
  <si>
    <t>ZK109.K15x.C601</t>
  </si>
  <si>
    <t>ZK109.K159.C601</t>
  </si>
  <si>
    <t>Full service delivery</t>
  </si>
  <si>
    <t>programming &amp; licenses only</t>
  </si>
  <si>
    <t>Back To Ours Festivals Subtotals</t>
  </si>
  <si>
    <t>as above, plus extended campaign for interactive film</t>
  </si>
  <si>
    <t>Venue Hire, Tech &amp; Ops, FOH &amp; Box Office, M&amp;E</t>
  </si>
  <si>
    <t>Back To Ours Overall Festivals Subtotal</t>
  </si>
  <si>
    <t>TOTAL BFI FUNDING</t>
  </si>
  <si>
    <t>balance</t>
  </si>
  <si>
    <t>TOTAL HULL 2017 BTO BUDGET</t>
  </si>
  <si>
    <t>TOTAL FUNDING</t>
  </si>
  <si>
    <t>HULL 2017  - Resource from BTO Core Festival budget</t>
  </si>
  <si>
    <t>Interactive Musical West</t>
  </si>
  <si>
    <t>Interactive Musical North</t>
  </si>
  <si>
    <t>Interactive Musical East</t>
  </si>
  <si>
    <t>Family Film - all three 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</si>
</sst>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b/>
      <i/>
      <sz val="9"/>
      <color rgb="FFFF0000"/>
      <name val="Arial"/>
      <family val="2"/>
    </font>
    <font>
      <sz val="11"/>
      <name val="Arial"/>
      <family val="2"/>
    </font>
    <font>
      <b/>
      <sz val="10"/>
      <color rgb="FF000000"/>
      <name val="Calibri"/>
      <family val="2"/>
    </font>
    <font>
      <b/>
      <i/>
      <sz val="11"/>
      <color rgb="FF000000"/>
      <name val="Arial"/>
      <family val="2"/>
    </font>
    <font>
      <i/>
      <sz val="10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Helvetica"/>
    </font>
    <font>
      <sz val="10"/>
      <color rgb="FF000000"/>
      <name val="Helvetica"/>
    </font>
    <font>
      <sz val="10"/>
      <color theme="1"/>
      <name val="Helvetica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1"/>
      <color theme="9" tint="-0.249977111117893"/>
      <name val="Arial"/>
      <family val="2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CCC1DA"/>
        <bgColor rgb="FFCCC1DA"/>
      </patternFill>
    </fill>
    <fill>
      <patternFill patternType="solid">
        <fgColor rgb="FFE6E0EC"/>
        <bgColor rgb="FFE6E0EC"/>
      </patternFill>
    </fill>
    <fill>
      <patternFill patternType="solid">
        <fgColor rgb="FFEEECE1"/>
        <bgColor rgb="FFEEECE1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D2E9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0" applyFont="1" applyAlignment="1">
      <alignment vertical="center"/>
    </xf>
    <xf numFmtId="0" fontId="3" fillId="4" borderId="8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wrapText="1"/>
    </xf>
    <xf numFmtId="0" fontId="11" fillId="3" borderId="15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6" fillId="6" borderId="15" xfId="0" applyFont="1" applyFill="1" applyBorder="1" applyAlignment="1">
      <alignment vertical="center"/>
    </xf>
    <xf numFmtId="0" fontId="10" fillId="6" borderId="15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 wrapText="1"/>
    </xf>
    <xf numFmtId="0" fontId="0" fillId="0" borderId="15" xfId="0" applyFont="1" applyBorder="1" applyAlignment="1">
      <alignment vertical="center"/>
    </xf>
    <xf numFmtId="9" fontId="5" fillId="0" borderId="15" xfId="0" applyNumberFormat="1" applyFont="1" applyBorder="1" applyAlignment="1">
      <alignment horizontal="center" wrapText="1"/>
    </xf>
    <xf numFmtId="9" fontId="5" fillId="7" borderId="15" xfId="0" applyNumberFormat="1" applyFont="1" applyFill="1" applyBorder="1" applyAlignment="1">
      <alignment horizontal="center" wrapText="1"/>
    </xf>
    <xf numFmtId="9" fontId="7" fillId="7" borderId="15" xfId="0" applyNumberFormat="1" applyFont="1" applyFill="1" applyBorder="1" applyAlignment="1">
      <alignment horizontal="center" wrapText="1"/>
    </xf>
    <xf numFmtId="9" fontId="5" fillId="0" borderId="15" xfId="0" applyNumberFormat="1" applyFont="1" applyBorder="1" applyAlignment="1">
      <alignment horizontal="center"/>
    </xf>
    <xf numFmtId="9" fontId="5" fillId="7" borderId="15" xfId="0" applyNumberFormat="1" applyFont="1" applyFill="1" applyBorder="1" applyAlignment="1">
      <alignment horizontal="center"/>
    </xf>
    <xf numFmtId="9" fontId="5" fillId="8" borderId="15" xfId="0" applyNumberFormat="1" applyFont="1" applyFill="1" applyBorder="1" applyAlignment="1">
      <alignment horizontal="center"/>
    </xf>
    <xf numFmtId="0" fontId="13" fillId="7" borderId="15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/>
    </xf>
    <xf numFmtId="0" fontId="14" fillId="0" borderId="15" xfId="0" applyFont="1" applyBorder="1" applyAlignment="1">
      <alignment vertical="center" wrapText="1"/>
    </xf>
    <xf numFmtId="0" fontId="0" fillId="0" borderId="1" xfId="0" applyBorder="1"/>
    <xf numFmtId="0" fontId="15" fillId="0" borderId="0" xfId="0" applyFont="1" applyAlignment="1"/>
    <xf numFmtId="0" fontId="0" fillId="0" borderId="0" xfId="0" applyFont="1" applyAlignment="1"/>
    <xf numFmtId="0" fontId="15" fillId="10" borderId="1" xfId="0" applyFont="1" applyFill="1" applyBorder="1" applyAlignment="1"/>
    <xf numFmtId="0" fontId="15" fillId="10" borderId="1" xfId="0" applyFont="1" applyFill="1" applyBorder="1" applyAlignment="1">
      <alignment wrapText="1"/>
    </xf>
    <xf numFmtId="0" fontId="15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11" borderId="1" xfId="0" applyFont="1" applyFill="1" applyBorder="1" applyAlignment="1"/>
    <xf numFmtId="0" fontId="17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4" fillId="0" borderId="1" xfId="1" applyFont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20" fillId="11" borderId="1" xfId="0" applyFont="1" applyFill="1" applyBorder="1" applyAlignment="1"/>
    <xf numFmtId="0" fontId="0" fillId="11" borderId="1" xfId="0" applyFont="1" applyFill="1" applyBorder="1" applyAlignment="1">
      <alignment wrapText="1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wrapText="1"/>
    </xf>
    <xf numFmtId="0" fontId="17" fillId="0" borderId="20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0" fillId="0" borderId="17" xfId="0" applyFont="1" applyBorder="1" applyAlignment="1">
      <alignment horizontal="center"/>
    </xf>
    <xf numFmtId="0" fontId="18" fillId="0" borderId="19" xfId="0" applyFont="1" applyBorder="1" applyAlignment="1">
      <alignment wrapText="1"/>
    </xf>
    <xf numFmtId="0" fontId="0" fillId="0" borderId="0" xfId="0" applyAlignment="1"/>
    <xf numFmtId="0" fontId="0" fillId="0" borderId="18" xfId="0" applyFont="1" applyBorder="1" applyAlignment="1"/>
    <xf numFmtId="0" fontId="17" fillId="0" borderId="20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4" fillId="0" borderId="0" xfId="0" applyFont="1"/>
    <xf numFmtId="0" fontId="25" fillId="11" borderId="19" xfId="0" applyFont="1" applyFill="1" applyBorder="1"/>
    <xf numFmtId="0" fontId="25" fillId="11" borderId="1" xfId="0" applyFont="1" applyFill="1" applyBorder="1"/>
    <xf numFmtId="0" fontId="26" fillId="0" borderId="0" xfId="0" applyFont="1"/>
    <xf numFmtId="0" fontId="25" fillId="9" borderId="1" xfId="0" applyFont="1" applyFill="1" applyBorder="1"/>
    <xf numFmtId="3" fontId="25" fillId="11" borderId="19" xfId="0" applyNumberFormat="1" applyFont="1" applyFill="1" applyBorder="1"/>
    <xf numFmtId="3" fontId="25" fillId="9" borderId="1" xfId="0" applyNumberFormat="1" applyFont="1" applyFill="1" applyBorder="1"/>
    <xf numFmtId="0" fontId="5" fillId="0" borderId="15" xfId="0" applyFont="1" applyFill="1" applyBorder="1" applyAlignment="1">
      <alignment horizontal="center" wrapText="1"/>
    </xf>
    <xf numFmtId="0" fontId="25" fillId="12" borderId="1" xfId="0" applyFont="1" applyFill="1" applyBorder="1" applyAlignment="1" applyProtection="1">
      <alignment vertical="center"/>
      <protection locked="0"/>
    </xf>
    <xf numFmtId="3" fontId="25" fillId="12" borderId="1" xfId="0" applyNumberFormat="1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3" fontId="25" fillId="2" borderId="1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horizontal="right"/>
    </xf>
    <xf numFmtId="0" fontId="27" fillId="0" borderId="0" xfId="0" applyFont="1"/>
    <xf numFmtId="0" fontId="25" fillId="0" borderId="0" xfId="0" applyFont="1"/>
    <xf numFmtId="0" fontId="25" fillId="9" borderId="1" xfId="0" applyFont="1" applyFill="1" applyBorder="1" applyAlignment="1">
      <alignment horizontal="right"/>
    </xf>
    <xf numFmtId="0" fontId="27" fillId="0" borderId="1" xfId="0" applyFont="1" applyBorder="1"/>
    <xf numFmtId="3" fontId="27" fillId="0" borderId="1" xfId="0" applyNumberFormat="1" applyFont="1" applyBorder="1" applyAlignment="1">
      <alignment horizontal="right"/>
    </xf>
    <xf numFmtId="0" fontId="27" fillId="0" borderId="1" xfId="0" applyFont="1" applyBorder="1" applyAlignment="1">
      <alignment horizontal="right"/>
    </xf>
    <xf numFmtId="3" fontId="25" fillId="2" borderId="1" xfId="0" applyNumberFormat="1" applyFont="1" applyFill="1" applyBorder="1" applyAlignment="1" applyProtection="1">
      <alignment horizontal="right" vertical="center"/>
      <protection locked="0"/>
    </xf>
    <xf numFmtId="3" fontId="27" fillId="0" borderId="1" xfId="0" applyNumberFormat="1" applyFont="1" applyBorder="1" applyAlignment="1" applyProtection="1">
      <alignment vertical="center"/>
      <protection locked="0"/>
    </xf>
    <xf numFmtId="0" fontId="26" fillId="0" borderId="1" xfId="0" applyFont="1" applyBorder="1"/>
    <xf numFmtId="3" fontId="26" fillId="0" borderId="1" xfId="0" applyNumberFormat="1" applyFont="1" applyBorder="1"/>
    <xf numFmtId="0" fontId="25" fillId="0" borderId="24" xfId="0" applyFont="1" applyBorder="1" applyAlignment="1" applyProtection="1">
      <alignment vertical="center"/>
      <protection locked="0"/>
    </xf>
    <xf numFmtId="3" fontId="27" fillId="13" borderId="1" xfId="0" applyNumberFormat="1" applyFont="1" applyFill="1" applyBorder="1" applyAlignment="1" applyProtection="1">
      <alignment vertical="center"/>
      <protection locked="0"/>
    </xf>
    <xf numFmtId="0" fontId="26" fillId="13" borderId="1" xfId="0" applyFont="1" applyFill="1" applyBorder="1"/>
    <xf numFmtId="3" fontId="27" fillId="0" borderId="19" xfId="0" applyNumberFormat="1" applyFont="1" applyBorder="1" applyAlignment="1" applyProtection="1">
      <alignment vertical="center"/>
      <protection locked="0"/>
    </xf>
    <xf numFmtId="0" fontId="26" fillId="0" borderId="19" xfId="0" applyFont="1" applyBorder="1"/>
    <xf numFmtId="3" fontId="27" fillId="0" borderId="1" xfId="0" applyNumberFormat="1" applyFont="1" applyFill="1" applyBorder="1" applyAlignment="1" applyProtection="1">
      <alignment vertical="center"/>
      <protection locked="0"/>
    </xf>
    <xf numFmtId="0" fontId="26" fillId="0" borderId="1" xfId="0" applyFont="1" applyFill="1" applyBorder="1"/>
    <xf numFmtId="0" fontId="26" fillId="0" borderId="0" xfId="0" applyFont="1" applyFill="1"/>
    <xf numFmtId="0" fontId="25" fillId="2" borderId="18" xfId="0" applyFont="1" applyFill="1" applyBorder="1" applyAlignment="1" applyProtection="1">
      <alignment vertical="center"/>
      <protection locked="0"/>
    </xf>
    <xf numFmtId="0" fontId="25" fillId="13" borderId="18" xfId="0" applyFont="1" applyFill="1" applyBorder="1" applyAlignment="1" applyProtection="1">
      <alignment vertical="center"/>
      <protection locked="0"/>
    </xf>
    <xf numFmtId="0" fontId="27" fillId="0" borderId="18" xfId="0" applyFont="1" applyBorder="1" applyAlignment="1" applyProtection="1">
      <alignment vertical="center"/>
      <protection locked="0"/>
    </xf>
    <xf numFmtId="0" fontId="26" fillId="0" borderId="18" xfId="0" applyFont="1" applyBorder="1"/>
    <xf numFmtId="0" fontId="27" fillId="0" borderId="18" xfId="0" applyFont="1" applyFill="1" applyBorder="1" applyAlignment="1" applyProtection="1">
      <alignment vertical="center"/>
      <protection locked="0"/>
    </xf>
    <xf numFmtId="0" fontId="25" fillId="12" borderId="18" xfId="0" applyFont="1" applyFill="1" applyBorder="1" applyAlignment="1" applyProtection="1">
      <alignment vertical="center"/>
      <protection locked="0"/>
    </xf>
    <xf numFmtId="0" fontId="27" fillId="2" borderId="18" xfId="0" applyFont="1" applyFill="1" applyBorder="1" applyAlignment="1" applyProtection="1">
      <alignment vertical="center"/>
      <protection locked="0"/>
    </xf>
    <xf numFmtId="0" fontId="28" fillId="9" borderId="1" xfId="0" applyFont="1" applyFill="1" applyBorder="1"/>
    <xf numFmtId="0" fontId="27" fillId="0" borderId="0" xfId="0" applyFont="1" applyAlignment="1">
      <alignment vertical="top" wrapText="1"/>
    </xf>
    <xf numFmtId="0" fontId="25" fillId="9" borderId="1" xfId="0" applyFont="1" applyFill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7" fillId="0" borderId="0" xfId="0" applyFont="1" applyBorder="1" applyAlignment="1" applyProtection="1">
      <alignment vertical="top" wrapText="1"/>
      <protection locked="0"/>
    </xf>
    <xf numFmtId="0" fontId="25" fillId="11" borderId="1" xfId="0" applyFont="1" applyFill="1" applyBorder="1" applyAlignment="1">
      <alignment vertical="top" wrapText="1"/>
    </xf>
    <xf numFmtId="0" fontId="25" fillId="9" borderId="1" xfId="0" applyFont="1" applyFill="1" applyBorder="1" applyAlignment="1" applyProtection="1">
      <alignment vertical="top" wrapText="1"/>
      <protection locked="0"/>
    </xf>
    <xf numFmtId="0" fontId="27" fillId="13" borderId="1" xfId="0" applyFont="1" applyFill="1" applyBorder="1" applyAlignment="1" applyProtection="1">
      <alignment vertical="top" wrapText="1"/>
      <protection locked="0"/>
    </xf>
    <xf numFmtId="0" fontId="27" fillId="0" borderId="1" xfId="0" applyFont="1" applyBorder="1" applyAlignment="1" applyProtection="1">
      <alignment vertical="top" wrapText="1"/>
      <protection locked="0"/>
    </xf>
    <xf numFmtId="0" fontId="26" fillId="13" borderId="1" xfId="0" applyFont="1" applyFill="1" applyBorder="1" applyAlignment="1">
      <alignment vertical="top" wrapText="1"/>
    </xf>
    <xf numFmtId="0" fontId="27" fillId="0" borderId="1" xfId="0" applyFont="1" applyFill="1" applyBorder="1" applyAlignment="1" applyProtection="1">
      <alignment vertical="top" wrapText="1"/>
      <protection locked="0"/>
    </xf>
    <xf numFmtId="0" fontId="27" fillId="0" borderId="19" xfId="0" applyFont="1" applyBorder="1" applyAlignment="1" applyProtection="1">
      <alignment vertical="top" wrapText="1"/>
      <protection locked="0"/>
    </xf>
    <xf numFmtId="0" fontId="25" fillId="12" borderId="1" xfId="0" applyFont="1" applyFill="1" applyBorder="1" applyAlignment="1" applyProtection="1">
      <alignment vertical="top" wrapText="1"/>
      <protection locked="0"/>
    </xf>
    <xf numFmtId="0" fontId="25" fillId="2" borderId="1" xfId="0" applyFont="1" applyFill="1" applyBorder="1" applyAlignment="1" applyProtection="1">
      <alignment vertical="top" wrapText="1"/>
      <protection locked="0"/>
    </xf>
    <xf numFmtId="0" fontId="27" fillId="2" borderId="1" xfId="0" applyFont="1" applyFill="1" applyBorder="1" applyAlignment="1" applyProtection="1">
      <alignment vertical="top" wrapText="1"/>
      <protection locked="0"/>
    </xf>
    <xf numFmtId="0" fontId="26" fillId="0" borderId="0" xfId="0" applyFont="1" applyAlignment="1">
      <alignment vertical="top" wrapText="1"/>
    </xf>
    <xf numFmtId="0" fontId="25" fillId="0" borderId="18" xfId="0" applyFont="1" applyBorder="1" applyAlignment="1" applyProtection="1">
      <alignment vertical="center"/>
      <protection locked="0"/>
    </xf>
    <xf numFmtId="3" fontId="25" fillId="0" borderId="1" xfId="0" applyNumberFormat="1" applyFont="1" applyBorder="1" applyAlignment="1" applyProtection="1">
      <alignment vertical="center"/>
      <protection locked="0"/>
    </xf>
    <xf numFmtId="0" fontId="28" fillId="0" borderId="18" xfId="0" applyFont="1" applyBorder="1"/>
    <xf numFmtId="0" fontId="25" fillId="0" borderId="21" xfId="0" applyFont="1" applyBorder="1" applyAlignment="1" applyProtection="1">
      <alignment vertical="center"/>
      <protection locked="0"/>
    </xf>
    <xf numFmtId="3" fontId="28" fillId="0" borderId="1" xfId="0" applyNumberFormat="1" applyFont="1" applyBorder="1"/>
    <xf numFmtId="0" fontId="28" fillId="0" borderId="1" xfId="0" applyFont="1" applyBorder="1"/>
    <xf numFmtId="3" fontId="25" fillId="0" borderId="1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horizontal="right" wrapText="1"/>
    </xf>
    <xf numFmtId="0" fontId="25" fillId="9" borderId="1" xfId="0" applyFont="1" applyFill="1" applyBorder="1" applyAlignment="1">
      <alignment horizontal="right" wrapText="1"/>
    </xf>
    <xf numFmtId="3" fontId="27" fillId="0" borderId="1" xfId="0" applyNumberFormat="1" applyFont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  <xf numFmtId="3" fontId="25" fillId="11" borderId="19" xfId="0" applyNumberFormat="1" applyFont="1" applyFill="1" applyBorder="1" applyAlignment="1">
      <alignment horizontal="right" wrapText="1"/>
    </xf>
    <xf numFmtId="0" fontId="25" fillId="11" borderId="19" xfId="0" applyFont="1" applyFill="1" applyBorder="1" applyAlignment="1">
      <alignment horizontal="right" wrapText="1"/>
    </xf>
    <xf numFmtId="3" fontId="25" fillId="9" borderId="1" xfId="0" applyNumberFormat="1" applyFont="1" applyFill="1" applyBorder="1" applyAlignment="1">
      <alignment horizontal="right" wrapText="1"/>
    </xf>
    <xf numFmtId="3" fontId="2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7" fillId="13" borderId="1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1" xfId="0" applyNumberFormat="1" applyFont="1" applyBorder="1" applyAlignment="1" applyProtection="1">
      <alignment horizontal="right" vertical="center" wrapText="1"/>
      <protection locked="0"/>
    </xf>
    <xf numFmtId="3" fontId="25" fillId="0" borderId="1" xfId="0" applyNumberFormat="1" applyFont="1" applyBorder="1" applyAlignment="1" applyProtection="1">
      <alignment horizontal="right" vertical="center" wrapText="1"/>
      <protection locked="0"/>
    </xf>
    <xf numFmtId="3" fontId="2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9" xfId="0" applyNumberFormat="1" applyFont="1" applyBorder="1" applyAlignment="1">
      <alignment horizontal="right" wrapText="1"/>
    </xf>
    <xf numFmtId="0" fontId="26" fillId="13" borderId="1" xfId="0" applyFont="1" applyFill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3" fontId="25" fillId="12" borderId="1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Alignment="1">
      <alignment horizontal="right" wrapText="1"/>
    </xf>
    <xf numFmtId="0" fontId="2" fillId="0" borderId="19" xfId="0" applyFont="1" applyBorder="1" applyAlignment="1">
      <alignment horizontal="right" wrapText="1"/>
    </xf>
    <xf numFmtId="0" fontId="1" fillId="13" borderId="1" xfId="0" applyFont="1" applyFill="1" applyBorder="1"/>
    <xf numFmtId="0" fontId="1" fillId="0" borderId="1" xfId="0" applyFont="1" applyFill="1" applyBorder="1"/>
    <xf numFmtId="0" fontId="1" fillId="0" borderId="18" xfId="0" applyFont="1" applyBorder="1"/>
    <xf numFmtId="0" fontId="1" fillId="0" borderId="1" xfId="0" applyFont="1" applyBorder="1"/>
    <xf numFmtId="0" fontId="25" fillId="0" borderId="18" xfId="0" applyFont="1" applyFill="1" applyBorder="1" applyAlignment="1" applyProtection="1">
      <alignment vertical="center"/>
      <protection locked="0"/>
    </xf>
    <xf numFmtId="0" fontId="26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right" wrapText="1"/>
    </xf>
    <xf numFmtId="0" fontId="26" fillId="13" borderId="0" xfId="0" applyFont="1" applyFill="1"/>
    <xf numFmtId="0" fontId="25" fillId="13" borderId="24" xfId="0" applyFont="1" applyFill="1" applyBorder="1" applyAlignment="1" applyProtection="1">
      <alignment vertical="center"/>
      <protection locked="0"/>
    </xf>
    <xf numFmtId="3" fontId="25" fillId="13" borderId="1" xfId="0" applyNumberFormat="1" applyFont="1" applyFill="1" applyBorder="1" applyAlignment="1" applyProtection="1">
      <alignment vertical="center"/>
      <protection locked="0"/>
    </xf>
    <xf numFmtId="3" fontId="25" fillId="13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13" borderId="1" xfId="0" applyNumberFormat="1" applyFont="1" applyFill="1" applyBorder="1"/>
    <xf numFmtId="0" fontId="3" fillId="3" borderId="2" xfId="0" applyFont="1" applyFill="1" applyBorder="1" applyAlignment="1">
      <alignment vertical="center" wrapText="1"/>
    </xf>
    <xf numFmtId="0" fontId="4" fillId="0" borderId="3" xfId="0" applyFont="1" applyBorder="1"/>
    <xf numFmtId="0" fontId="4" fillId="0" borderId="4" xfId="0" applyFont="1" applyBorder="1"/>
    <xf numFmtId="0" fontId="3" fillId="3" borderId="5" xfId="0" applyFont="1" applyFill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/>
    <xf numFmtId="0" fontId="6" fillId="5" borderId="9" xfId="0" applyFont="1" applyFill="1" applyBorder="1" applyAlignment="1">
      <alignment vertical="center" wrapText="1"/>
    </xf>
    <xf numFmtId="0" fontId="4" fillId="0" borderId="10" xfId="0" applyFont="1" applyBorder="1"/>
    <xf numFmtId="0" fontId="4" fillId="0" borderId="11" xfId="0" applyFont="1" applyBorder="1"/>
    <xf numFmtId="0" fontId="7" fillId="3" borderId="12" xfId="0" applyFont="1" applyFill="1" applyBorder="1" applyAlignment="1">
      <alignment vertical="center"/>
    </xf>
    <xf numFmtId="0" fontId="4" fillId="0" borderId="14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/>
    </xf>
    <xf numFmtId="0" fontId="0" fillId="0" borderId="19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16" fillId="11" borderId="1" xfId="0" applyFont="1" applyFill="1" applyBorder="1" applyAlignment="1">
      <alignment horizontal="left"/>
    </xf>
    <xf numFmtId="0" fontId="18" fillId="0" borderId="21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D9D2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ull2017.co.uk/" TargetMode="External"/><Relationship Id="rId2" Type="http://schemas.openxmlformats.org/officeDocument/2006/relationships/hyperlink" Target="http://www.hull2017.co.uk/" TargetMode="External"/><Relationship Id="rId1" Type="http://schemas.openxmlformats.org/officeDocument/2006/relationships/hyperlink" Target="http://www.hull2017.co.uk/" TargetMode="External"/><Relationship Id="rId4" Type="http://schemas.openxmlformats.org/officeDocument/2006/relationships/hyperlink" Target="http://www.hull2017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52" workbookViewId="0">
      <selection activeCell="D72" sqref="D72"/>
    </sheetView>
  </sheetViews>
  <sheetFormatPr defaultColWidth="10.875" defaultRowHeight="15" x14ac:dyDescent="0.25"/>
  <cols>
    <col min="1" max="1" width="19.125" style="65" bestFit="1" customWidth="1"/>
    <col min="2" max="2" width="35" style="65" customWidth="1"/>
    <col min="3" max="6" width="10.875" style="65"/>
    <col min="7" max="7" width="26.875" style="140" bestFit="1" customWidth="1"/>
    <col min="8" max="8" width="15.875" style="65" customWidth="1"/>
    <col min="9" max="10" width="10.875" style="65"/>
    <col min="11" max="11" width="44.25" style="115" bestFit="1" customWidth="1"/>
    <col min="12" max="16384" width="10.875" style="65"/>
  </cols>
  <sheetData>
    <row r="1" spans="1:11" ht="15.75" x14ac:dyDescent="0.25">
      <c r="B1" s="62" t="s">
        <v>180</v>
      </c>
      <c r="C1" s="74"/>
      <c r="D1" s="74"/>
      <c r="E1" s="74"/>
      <c r="F1" s="74"/>
      <c r="G1" s="123"/>
      <c r="H1" s="74"/>
      <c r="I1" s="74"/>
      <c r="J1" s="74"/>
      <c r="K1" s="101"/>
    </row>
    <row r="2" spans="1:11" x14ac:dyDescent="0.25">
      <c r="B2" s="75" t="s">
        <v>162</v>
      </c>
      <c r="C2" s="74"/>
      <c r="D2" s="74"/>
      <c r="E2" s="74"/>
      <c r="F2" s="74"/>
      <c r="G2" s="123"/>
      <c r="H2" s="74"/>
      <c r="I2" s="74"/>
      <c r="J2" s="74"/>
      <c r="K2" s="101"/>
    </row>
    <row r="3" spans="1:11" x14ac:dyDescent="0.25">
      <c r="B3" s="76"/>
      <c r="C3" s="74"/>
      <c r="D3" s="74"/>
      <c r="E3" s="74"/>
      <c r="F3" s="74"/>
      <c r="G3" s="123"/>
      <c r="H3" s="74"/>
      <c r="I3" s="74"/>
      <c r="J3" s="74"/>
      <c r="K3" s="101"/>
    </row>
    <row r="4" spans="1:11" x14ac:dyDescent="0.25">
      <c r="B4" s="66" t="s">
        <v>77</v>
      </c>
      <c r="C4" s="77" t="s">
        <v>167</v>
      </c>
      <c r="D4" s="77"/>
      <c r="E4" s="77"/>
      <c r="F4" s="77"/>
      <c r="G4" s="124"/>
      <c r="H4" s="77" t="s">
        <v>159</v>
      </c>
      <c r="I4" s="77" t="s">
        <v>78</v>
      </c>
      <c r="J4" s="77"/>
      <c r="K4" s="102" t="s">
        <v>79</v>
      </c>
    </row>
    <row r="5" spans="1:11" x14ac:dyDescent="0.25">
      <c r="B5" s="78" t="s">
        <v>161</v>
      </c>
      <c r="C5" s="79">
        <v>35975</v>
      </c>
      <c r="D5" s="79"/>
      <c r="E5" s="79"/>
      <c r="F5" s="79"/>
      <c r="G5" s="125"/>
      <c r="H5" s="79"/>
      <c r="I5" s="80"/>
      <c r="J5" s="80"/>
      <c r="K5" s="103"/>
    </row>
    <row r="6" spans="1:11" ht="30" x14ac:dyDescent="0.25">
      <c r="B6" s="78" t="s">
        <v>250</v>
      </c>
      <c r="C6" s="65">
        <v>0</v>
      </c>
      <c r="D6" s="80">
        <f>750*3</f>
        <v>2250</v>
      </c>
      <c r="E6" s="80">
        <f>750*3</f>
        <v>2250</v>
      </c>
      <c r="F6" s="80">
        <f>750*3</f>
        <v>2250</v>
      </c>
      <c r="G6" s="126"/>
      <c r="H6" s="79">
        <v>100000</v>
      </c>
      <c r="I6" s="80"/>
      <c r="J6" s="80"/>
      <c r="K6" s="104" t="s">
        <v>160</v>
      </c>
    </row>
    <row r="7" spans="1:11" x14ac:dyDescent="0.25">
      <c r="B7" s="78" t="s">
        <v>81</v>
      </c>
      <c r="C7" s="80">
        <v>0</v>
      </c>
      <c r="D7" s="80"/>
      <c r="E7" s="80"/>
      <c r="F7" s="80"/>
      <c r="G7" s="126"/>
      <c r="H7" s="80"/>
      <c r="I7" s="80">
        <f>SUM(70*10+330*5)</f>
        <v>2350</v>
      </c>
      <c r="J7" s="80"/>
      <c r="K7" s="103" t="s">
        <v>169</v>
      </c>
    </row>
    <row r="8" spans="1:11" x14ac:dyDescent="0.25">
      <c r="B8" s="63" t="s">
        <v>163</v>
      </c>
      <c r="C8" s="67">
        <f>SUM(C5:C7)</f>
        <v>35975</v>
      </c>
      <c r="D8" s="67"/>
      <c r="E8" s="67"/>
      <c r="F8" s="67"/>
      <c r="G8" s="127"/>
      <c r="H8" s="64"/>
      <c r="I8" s="64"/>
      <c r="J8" s="63"/>
      <c r="K8" s="105"/>
    </row>
    <row r="9" spans="1:11" x14ac:dyDescent="0.25">
      <c r="B9" s="64" t="s">
        <v>164</v>
      </c>
      <c r="C9" s="64"/>
      <c r="D9" s="63"/>
      <c r="E9" s="63"/>
      <c r="F9" s="63"/>
      <c r="G9" s="128"/>
      <c r="H9" s="67">
        <f>SUM(H5:H7)</f>
        <v>100000</v>
      </c>
      <c r="I9" s="63">
        <f>SUM(I4:I7)</f>
        <v>2350</v>
      </c>
      <c r="J9" s="64"/>
      <c r="K9" s="105"/>
    </row>
    <row r="10" spans="1:11" x14ac:dyDescent="0.25">
      <c r="B10" s="66" t="s">
        <v>165</v>
      </c>
      <c r="C10" s="68">
        <f>SUM(C8:H9)</f>
        <v>135975</v>
      </c>
      <c r="D10" s="68"/>
      <c r="E10" s="68"/>
      <c r="F10" s="68"/>
      <c r="G10" s="129"/>
      <c r="H10" s="66"/>
      <c r="I10" s="66"/>
      <c r="J10" s="66"/>
      <c r="K10" s="102"/>
    </row>
    <row r="13" spans="1:11" x14ac:dyDescent="0.25">
      <c r="A13" s="100" t="s">
        <v>173</v>
      </c>
      <c r="B13" s="93" t="s">
        <v>151</v>
      </c>
      <c r="C13" s="81" t="s">
        <v>189</v>
      </c>
      <c r="D13" s="81" t="s">
        <v>186</v>
      </c>
      <c r="E13" s="81" t="s">
        <v>187</v>
      </c>
      <c r="F13" s="81" t="s">
        <v>188</v>
      </c>
      <c r="G13" s="130" t="s">
        <v>179</v>
      </c>
      <c r="H13" s="81" t="s">
        <v>159</v>
      </c>
      <c r="I13" s="81" t="s">
        <v>80</v>
      </c>
      <c r="J13" s="81" t="s">
        <v>155</v>
      </c>
      <c r="K13" s="106" t="s">
        <v>79</v>
      </c>
    </row>
    <row r="14" spans="1:11" ht="15.95" customHeight="1" x14ac:dyDescent="0.25">
      <c r="A14" s="142" t="s">
        <v>197</v>
      </c>
      <c r="B14" s="94" t="s">
        <v>170</v>
      </c>
      <c r="C14" s="86"/>
      <c r="D14" s="86"/>
      <c r="E14" s="86"/>
      <c r="F14" s="86"/>
      <c r="G14" s="131"/>
      <c r="H14" s="86"/>
      <c r="I14" s="87"/>
      <c r="J14" s="87"/>
      <c r="K14" s="107"/>
    </row>
    <row r="15" spans="1:11" ht="15.95" customHeight="1" x14ac:dyDescent="0.25">
      <c r="A15" s="143" t="s">
        <v>197</v>
      </c>
      <c r="B15" s="95" t="s">
        <v>181</v>
      </c>
      <c r="C15" s="82"/>
      <c r="D15" s="82"/>
      <c r="E15" s="82"/>
      <c r="F15" s="82"/>
      <c r="G15" s="132" t="s">
        <v>191</v>
      </c>
      <c r="H15" s="82"/>
      <c r="I15" s="83"/>
      <c r="J15" s="83"/>
      <c r="K15" s="108"/>
    </row>
    <row r="16" spans="1:11" ht="15.95" customHeight="1" x14ac:dyDescent="0.25">
      <c r="A16" s="83"/>
      <c r="B16" s="95" t="s">
        <v>182</v>
      </c>
      <c r="C16" s="82">
        <v>221</v>
      </c>
      <c r="D16" s="82"/>
      <c r="E16" s="82"/>
      <c r="F16" s="82"/>
      <c r="G16" s="132" t="s">
        <v>191</v>
      </c>
      <c r="H16" s="82"/>
      <c r="I16" s="83"/>
      <c r="J16" s="83"/>
      <c r="K16" s="108"/>
    </row>
    <row r="17" spans="1:11" ht="15.95" customHeight="1" x14ac:dyDescent="0.25">
      <c r="A17" s="83"/>
      <c r="B17" s="95" t="s">
        <v>183</v>
      </c>
      <c r="C17" s="82">
        <v>221</v>
      </c>
      <c r="D17" s="82"/>
      <c r="E17" s="82"/>
      <c r="F17" s="82"/>
      <c r="G17" s="132" t="s">
        <v>191</v>
      </c>
      <c r="H17" s="82"/>
      <c r="I17" s="83"/>
      <c r="J17" s="83"/>
      <c r="K17" s="108"/>
    </row>
    <row r="18" spans="1:11" ht="15.95" customHeight="1" x14ac:dyDescent="0.25">
      <c r="A18" s="83"/>
      <c r="B18" s="95" t="s">
        <v>184</v>
      </c>
      <c r="C18" s="82">
        <v>221</v>
      </c>
      <c r="D18" s="82"/>
      <c r="E18" s="82"/>
      <c r="F18" s="82"/>
      <c r="G18" s="132" t="s">
        <v>191</v>
      </c>
      <c r="H18" s="82"/>
      <c r="I18" s="83"/>
      <c r="J18" s="83"/>
      <c r="K18" s="108"/>
    </row>
    <row r="19" spans="1:11" ht="15.95" customHeight="1" x14ac:dyDescent="0.25">
      <c r="A19" s="83"/>
      <c r="B19" s="95"/>
      <c r="C19" s="82"/>
      <c r="D19" s="82"/>
      <c r="E19" s="82"/>
      <c r="F19" s="82"/>
      <c r="G19" s="132"/>
      <c r="H19" s="82"/>
      <c r="I19" s="83"/>
      <c r="J19" s="83"/>
      <c r="K19" s="108"/>
    </row>
    <row r="20" spans="1:11" ht="15.95" customHeight="1" x14ac:dyDescent="0.25">
      <c r="A20" s="143" t="s">
        <v>210</v>
      </c>
      <c r="B20" s="95" t="s">
        <v>185</v>
      </c>
      <c r="C20" s="82"/>
      <c r="D20" s="82"/>
      <c r="E20" s="82"/>
      <c r="F20" s="82"/>
      <c r="G20" s="132"/>
      <c r="H20" s="82"/>
      <c r="I20" s="83"/>
      <c r="J20" s="83"/>
      <c r="K20" s="108"/>
    </row>
    <row r="21" spans="1:11" ht="15.95" customHeight="1" x14ac:dyDescent="0.25">
      <c r="A21" s="83"/>
      <c r="B21" s="95" t="s">
        <v>254</v>
      </c>
      <c r="C21" s="82"/>
      <c r="D21" s="82">
        <v>250</v>
      </c>
      <c r="E21" s="82"/>
      <c r="F21" s="82"/>
      <c r="G21" s="132" t="s">
        <v>191</v>
      </c>
      <c r="H21" s="82"/>
      <c r="I21" s="83"/>
      <c r="J21" s="83"/>
      <c r="K21" s="108"/>
    </row>
    <row r="22" spans="1:11" ht="15.95" customHeight="1" x14ac:dyDescent="0.25">
      <c r="A22" s="83"/>
      <c r="B22" s="95" t="s">
        <v>251</v>
      </c>
      <c r="C22" s="82"/>
      <c r="D22" s="82">
        <v>250</v>
      </c>
      <c r="E22" s="82"/>
      <c r="F22" s="82"/>
      <c r="G22" s="132" t="s">
        <v>191</v>
      </c>
      <c r="H22" s="82"/>
      <c r="I22" s="83"/>
      <c r="J22" s="83"/>
      <c r="K22" s="108"/>
    </row>
    <row r="23" spans="1:11" ht="15.95" customHeight="1" x14ac:dyDescent="0.25">
      <c r="A23" s="83"/>
      <c r="B23" s="95" t="s">
        <v>252</v>
      </c>
      <c r="C23" s="82"/>
      <c r="D23" s="82">
        <v>250</v>
      </c>
      <c r="E23" s="82"/>
      <c r="F23" s="82"/>
      <c r="G23" s="132" t="s">
        <v>191</v>
      </c>
      <c r="H23" s="82"/>
      <c r="I23" s="83"/>
      <c r="J23" s="83"/>
      <c r="K23" s="108"/>
    </row>
    <row r="24" spans="1:11" ht="15.95" customHeight="1" x14ac:dyDescent="0.25">
      <c r="A24" s="83"/>
      <c r="B24" s="95" t="s">
        <v>253</v>
      </c>
      <c r="C24" s="82"/>
      <c r="D24" s="82">
        <v>250</v>
      </c>
      <c r="E24" s="82"/>
      <c r="F24" s="82"/>
      <c r="G24" s="132" t="s">
        <v>191</v>
      </c>
      <c r="H24" s="82"/>
      <c r="I24" s="83"/>
      <c r="J24" s="83"/>
      <c r="K24" s="108"/>
    </row>
    <row r="25" spans="1:11" ht="15.95" customHeight="1" x14ac:dyDescent="0.25">
      <c r="A25" s="83"/>
      <c r="B25" s="95"/>
      <c r="C25" s="82"/>
      <c r="D25" s="82"/>
      <c r="E25" s="82"/>
      <c r="F25" s="82"/>
      <c r="G25" s="132"/>
      <c r="H25" s="82"/>
      <c r="I25" s="83"/>
      <c r="J25" s="83"/>
      <c r="K25" s="108"/>
    </row>
    <row r="26" spans="1:11" ht="15.95" customHeight="1" x14ac:dyDescent="0.25">
      <c r="A26" s="143" t="s">
        <v>210</v>
      </c>
      <c r="B26" s="95" t="s">
        <v>192</v>
      </c>
      <c r="C26" s="82"/>
      <c r="D26" s="82"/>
      <c r="E26" s="82"/>
      <c r="F26" s="82"/>
      <c r="G26" s="132"/>
      <c r="H26" s="82"/>
      <c r="I26" s="83"/>
      <c r="J26" s="83"/>
      <c r="K26" s="108"/>
    </row>
    <row r="27" spans="1:11" ht="15.95" customHeight="1" x14ac:dyDescent="0.25">
      <c r="A27" s="83"/>
      <c r="B27" s="95" t="s">
        <v>190</v>
      </c>
      <c r="C27" s="82"/>
      <c r="D27" s="82"/>
      <c r="E27" s="82">
        <v>250</v>
      </c>
      <c r="F27" s="82"/>
      <c r="G27" s="132" t="s">
        <v>191</v>
      </c>
      <c r="H27" s="82"/>
      <c r="I27" s="83"/>
      <c r="J27" s="83"/>
      <c r="K27" s="108"/>
    </row>
    <row r="28" spans="1:11" ht="15.95" customHeight="1" x14ac:dyDescent="0.25">
      <c r="A28" s="83"/>
      <c r="B28" s="95" t="s">
        <v>194</v>
      </c>
      <c r="C28" s="82"/>
      <c r="D28" s="82"/>
      <c r="E28" s="82">
        <v>250</v>
      </c>
      <c r="F28" s="82"/>
      <c r="G28" s="132" t="s">
        <v>191</v>
      </c>
      <c r="H28" s="82"/>
      <c r="I28" s="83"/>
      <c r="J28" s="83"/>
      <c r="K28" s="108"/>
    </row>
    <row r="29" spans="1:11" ht="15.95" customHeight="1" x14ac:dyDescent="0.25">
      <c r="A29" s="83"/>
      <c r="B29" s="95" t="s">
        <v>195</v>
      </c>
      <c r="C29" s="82"/>
      <c r="D29" s="82"/>
      <c r="E29" s="82">
        <v>250</v>
      </c>
      <c r="F29" s="82"/>
      <c r="G29" s="132" t="s">
        <v>191</v>
      </c>
      <c r="H29" s="82"/>
      <c r="I29" s="83"/>
      <c r="J29" s="83"/>
      <c r="K29" s="108"/>
    </row>
    <row r="30" spans="1:11" ht="15.95" customHeight="1" x14ac:dyDescent="0.25">
      <c r="A30" s="83"/>
      <c r="B30" s="95" t="s">
        <v>196</v>
      </c>
      <c r="C30" s="82"/>
      <c r="D30" s="82"/>
      <c r="E30" s="82">
        <v>250</v>
      </c>
      <c r="F30" s="82"/>
      <c r="G30" s="132" t="s">
        <v>191</v>
      </c>
      <c r="H30" s="82"/>
      <c r="I30" s="83"/>
      <c r="J30" s="83"/>
      <c r="K30" s="108"/>
    </row>
    <row r="31" spans="1:11" ht="15.95" customHeight="1" x14ac:dyDescent="0.25">
      <c r="A31" s="83"/>
      <c r="B31" s="95"/>
      <c r="C31" s="82"/>
      <c r="D31" s="82"/>
      <c r="E31" s="82"/>
      <c r="F31" s="82"/>
      <c r="G31" s="132"/>
      <c r="H31" s="82"/>
      <c r="I31" s="83"/>
      <c r="J31" s="83"/>
      <c r="K31" s="108"/>
    </row>
    <row r="32" spans="1:11" ht="15.95" customHeight="1" x14ac:dyDescent="0.25">
      <c r="A32" s="143" t="s">
        <v>210</v>
      </c>
      <c r="B32" s="95" t="s">
        <v>193</v>
      </c>
      <c r="C32" s="82"/>
      <c r="D32" s="82"/>
      <c r="E32" s="82"/>
      <c r="F32" s="82">
        <v>250</v>
      </c>
      <c r="G32" s="132" t="s">
        <v>191</v>
      </c>
      <c r="H32" s="82"/>
      <c r="I32" s="83"/>
      <c r="J32" s="83"/>
      <c r="K32" s="108"/>
    </row>
    <row r="33" spans="1:11" ht="15.95" customHeight="1" x14ac:dyDescent="0.25">
      <c r="A33" s="83"/>
      <c r="B33" s="95" t="s">
        <v>190</v>
      </c>
      <c r="C33" s="82"/>
      <c r="D33" s="82"/>
      <c r="E33" s="82"/>
      <c r="F33" s="82">
        <v>250</v>
      </c>
      <c r="G33" s="132" t="s">
        <v>191</v>
      </c>
      <c r="H33" s="82"/>
      <c r="I33" s="83"/>
      <c r="J33" s="83"/>
      <c r="K33" s="108"/>
    </row>
    <row r="34" spans="1:11" ht="15.95" customHeight="1" x14ac:dyDescent="0.25">
      <c r="A34" s="83"/>
      <c r="B34" s="95" t="s">
        <v>194</v>
      </c>
      <c r="C34" s="82"/>
      <c r="D34" s="82"/>
      <c r="E34" s="82"/>
      <c r="F34" s="82">
        <v>250</v>
      </c>
      <c r="G34" s="132" t="s">
        <v>191</v>
      </c>
      <c r="H34" s="82"/>
      <c r="I34" s="83"/>
      <c r="J34" s="83"/>
      <c r="K34" s="108"/>
    </row>
    <row r="35" spans="1:11" ht="15.95" customHeight="1" x14ac:dyDescent="0.25">
      <c r="A35" s="83"/>
      <c r="B35" s="95" t="s">
        <v>195</v>
      </c>
      <c r="C35" s="82"/>
      <c r="D35" s="82"/>
      <c r="E35" s="82"/>
      <c r="F35" s="82">
        <v>250</v>
      </c>
      <c r="G35" s="132" t="s">
        <v>191</v>
      </c>
      <c r="H35" s="82"/>
      <c r="I35" s="83"/>
      <c r="J35" s="83"/>
      <c r="K35" s="108"/>
    </row>
    <row r="36" spans="1:11" ht="15.95" customHeight="1" x14ac:dyDescent="0.25">
      <c r="A36" s="83"/>
      <c r="B36" s="95" t="s">
        <v>196</v>
      </c>
      <c r="C36" s="82"/>
      <c r="D36" s="82"/>
      <c r="E36" s="82"/>
      <c r="F36" s="82"/>
      <c r="G36" s="132"/>
      <c r="H36" s="82"/>
      <c r="I36" s="83"/>
      <c r="J36" s="83"/>
      <c r="K36" s="108"/>
    </row>
    <row r="37" spans="1:11" ht="15.95" customHeight="1" x14ac:dyDescent="0.25">
      <c r="A37" s="83"/>
      <c r="B37" s="116" t="s">
        <v>174</v>
      </c>
      <c r="C37" s="117">
        <f>SUM(C15:C36)</f>
        <v>663</v>
      </c>
      <c r="D37" s="117">
        <f>SUM(D15:D36)</f>
        <v>1000</v>
      </c>
      <c r="E37" s="117">
        <f>SUM(E15:E36)</f>
        <v>1000</v>
      </c>
      <c r="F37" s="117">
        <f>SUM(F15:F36)</f>
        <v>1000</v>
      </c>
      <c r="G37" s="133"/>
      <c r="H37" s="82"/>
      <c r="I37" s="83"/>
      <c r="J37" s="83"/>
      <c r="K37" s="108"/>
    </row>
    <row r="38" spans="1:11" ht="15.95" customHeight="1" x14ac:dyDescent="0.25">
      <c r="A38" s="142" t="s">
        <v>198</v>
      </c>
      <c r="B38" s="94" t="s">
        <v>152</v>
      </c>
      <c r="C38" s="86"/>
      <c r="D38" s="86"/>
      <c r="E38" s="86"/>
      <c r="F38" s="86"/>
      <c r="G38" s="131"/>
      <c r="H38" s="86"/>
      <c r="I38" s="87"/>
      <c r="J38" s="87"/>
      <c r="K38" s="107"/>
    </row>
    <row r="39" spans="1:11" ht="15.95" customHeight="1" x14ac:dyDescent="0.25">
      <c r="A39" s="145" t="s">
        <v>205</v>
      </c>
      <c r="B39" s="144" t="s">
        <v>199</v>
      </c>
      <c r="C39" s="82">
        <v>2767</v>
      </c>
      <c r="D39" s="82"/>
      <c r="E39" s="82"/>
      <c r="F39" s="82"/>
      <c r="G39" s="132" t="s">
        <v>200</v>
      </c>
      <c r="H39" s="82"/>
      <c r="I39" s="83"/>
      <c r="J39" s="83"/>
      <c r="K39" s="108"/>
    </row>
    <row r="40" spans="1:11" ht="15.95" customHeight="1" x14ac:dyDescent="0.25">
      <c r="A40" s="83"/>
      <c r="B40" s="96"/>
      <c r="C40" s="82"/>
      <c r="D40" s="82"/>
      <c r="E40" s="82"/>
      <c r="F40" s="82"/>
      <c r="G40" s="132"/>
      <c r="H40" s="82"/>
      <c r="I40" s="83"/>
      <c r="J40" s="83"/>
      <c r="K40" s="108"/>
    </row>
    <row r="41" spans="1:11" ht="15.95" customHeight="1" x14ac:dyDescent="0.25">
      <c r="A41" s="145" t="s">
        <v>206</v>
      </c>
      <c r="B41" s="144" t="s">
        <v>201</v>
      </c>
      <c r="C41" s="82"/>
      <c r="D41" s="82">
        <v>2700</v>
      </c>
      <c r="E41" s="82"/>
      <c r="F41" s="82"/>
      <c r="G41" s="132" t="s">
        <v>202</v>
      </c>
      <c r="H41" s="82"/>
      <c r="I41" s="83"/>
      <c r="J41" s="83"/>
      <c r="K41" s="108"/>
    </row>
    <row r="42" spans="1:11" ht="15.95" customHeight="1" x14ac:dyDescent="0.25">
      <c r="A42" s="83"/>
      <c r="B42" s="96"/>
      <c r="C42" s="82"/>
      <c r="D42" s="82"/>
      <c r="E42" s="82"/>
      <c r="F42" s="82"/>
      <c r="G42" s="132"/>
      <c r="H42" s="82"/>
      <c r="I42" s="83"/>
      <c r="J42" s="83"/>
      <c r="K42" s="108"/>
    </row>
    <row r="43" spans="1:11" ht="15.95" customHeight="1" x14ac:dyDescent="0.25">
      <c r="A43" s="145" t="s">
        <v>207</v>
      </c>
      <c r="B43" s="144" t="s">
        <v>203</v>
      </c>
      <c r="C43" s="82"/>
      <c r="D43" s="82"/>
      <c r="E43" s="82">
        <v>2700</v>
      </c>
      <c r="F43" s="82"/>
      <c r="G43" s="132" t="s">
        <v>202</v>
      </c>
      <c r="H43" s="82"/>
      <c r="I43" s="83"/>
      <c r="J43" s="83"/>
      <c r="K43" s="108"/>
    </row>
    <row r="44" spans="1:11" ht="15.95" customHeight="1" x14ac:dyDescent="0.25">
      <c r="A44" s="83"/>
      <c r="B44" s="96"/>
      <c r="C44" s="82"/>
      <c r="D44" s="82"/>
      <c r="E44" s="82"/>
      <c r="F44" s="82"/>
      <c r="G44" s="132"/>
      <c r="H44" s="82"/>
      <c r="I44" s="83"/>
      <c r="J44" s="83"/>
      <c r="K44" s="108"/>
    </row>
    <row r="45" spans="1:11" x14ac:dyDescent="0.25">
      <c r="A45" s="145" t="s">
        <v>208</v>
      </c>
      <c r="B45" s="95" t="s">
        <v>204</v>
      </c>
      <c r="C45" s="82"/>
      <c r="D45" s="82"/>
      <c r="E45" s="82"/>
      <c r="F45" s="82">
        <v>2700</v>
      </c>
      <c r="G45" s="132" t="s">
        <v>202</v>
      </c>
      <c r="H45" s="82"/>
      <c r="I45" s="83"/>
      <c r="J45" s="83"/>
      <c r="K45" s="108"/>
    </row>
    <row r="46" spans="1:11" ht="15.95" customHeight="1" x14ac:dyDescent="0.25">
      <c r="A46" s="83"/>
      <c r="B46" s="118" t="s">
        <v>175</v>
      </c>
      <c r="C46" s="117">
        <f>SUM(C39:C45)</f>
        <v>2767</v>
      </c>
      <c r="D46" s="117">
        <f>SUM(D39:D45)</f>
        <v>2700</v>
      </c>
      <c r="E46" s="117">
        <f>SUM(E39:E45)</f>
        <v>2700</v>
      </c>
      <c r="F46" s="117">
        <f>SUM(F39:F45)</f>
        <v>2700</v>
      </c>
      <c r="G46" s="133"/>
      <c r="H46" s="82"/>
      <c r="I46" s="83"/>
      <c r="J46" s="83"/>
      <c r="K46" s="108"/>
    </row>
    <row r="47" spans="1:11" ht="17.100000000000001" customHeight="1" x14ac:dyDescent="0.25">
      <c r="A47" s="142"/>
      <c r="B47" s="94" t="s">
        <v>244</v>
      </c>
      <c r="C47" s="86"/>
      <c r="D47" s="86"/>
      <c r="E47" s="86"/>
      <c r="F47" s="86"/>
      <c r="G47" s="131"/>
      <c r="H47" s="86"/>
      <c r="I47" s="87"/>
      <c r="J47" s="87"/>
      <c r="K47" s="109"/>
    </row>
    <row r="48" spans="1:11" s="149" customFormat="1" ht="17.100000000000001" customHeight="1" x14ac:dyDescent="0.25">
      <c r="A48" s="143"/>
      <c r="B48" s="97" t="s">
        <v>212</v>
      </c>
      <c r="C48" s="90">
        <v>0</v>
      </c>
      <c r="D48" s="90"/>
      <c r="E48" s="90"/>
      <c r="F48" s="90"/>
      <c r="G48" s="134" t="s">
        <v>178</v>
      </c>
      <c r="H48" s="90"/>
      <c r="I48" s="143"/>
      <c r="J48" s="143"/>
      <c r="K48" s="148"/>
    </row>
    <row r="49" spans="1:11" s="149" customFormat="1" ht="17.100000000000001" customHeight="1" x14ac:dyDescent="0.25">
      <c r="A49" s="143"/>
      <c r="B49" s="97" t="s">
        <v>213</v>
      </c>
      <c r="C49" s="90"/>
      <c r="D49" s="90">
        <v>0</v>
      </c>
      <c r="E49" s="90"/>
      <c r="F49" s="90"/>
      <c r="G49" s="134" t="s">
        <v>178</v>
      </c>
      <c r="H49" s="90"/>
      <c r="I49" s="143"/>
      <c r="J49" s="143"/>
      <c r="K49" s="148"/>
    </row>
    <row r="50" spans="1:11" s="149" customFormat="1" ht="17.100000000000001" customHeight="1" x14ac:dyDescent="0.25">
      <c r="A50" s="143"/>
      <c r="B50" s="97" t="s">
        <v>214</v>
      </c>
      <c r="C50" s="90"/>
      <c r="D50" s="90"/>
      <c r="E50" s="90">
        <v>0</v>
      </c>
      <c r="F50" s="90"/>
      <c r="G50" s="134" t="s">
        <v>178</v>
      </c>
      <c r="H50" s="90"/>
      <c r="I50" s="143"/>
      <c r="J50" s="143"/>
      <c r="K50" s="148"/>
    </row>
    <row r="51" spans="1:11" s="92" customFormat="1" ht="17.100000000000001" customHeight="1" x14ac:dyDescent="0.25">
      <c r="A51" s="143"/>
      <c r="B51" s="97" t="s">
        <v>215</v>
      </c>
      <c r="C51" s="90"/>
      <c r="D51" s="90"/>
      <c r="E51" s="90"/>
      <c r="F51" s="90">
        <v>0</v>
      </c>
      <c r="G51" s="134" t="s">
        <v>178</v>
      </c>
      <c r="H51" s="90"/>
      <c r="I51" s="91"/>
      <c r="J51" s="91"/>
      <c r="K51" s="147"/>
    </row>
    <row r="52" spans="1:11" s="92" customFormat="1" ht="17.100000000000001" customHeight="1" x14ac:dyDescent="0.25">
      <c r="A52" s="91"/>
      <c r="B52" s="146" t="s">
        <v>211</v>
      </c>
      <c r="C52" s="122">
        <f>SUM(C48:C51)</f>
        <v>0</v>
      </c>
      <c r="D52" s="122">
        <f t="shared" ref="D52:F52" si="0">SUM(D48:D51)</f>
        <v>0</v>
      </c>
      <c r="E52" s="122">
        <f t="shared" si="0"/>
        <v>0</v>
      </c>
      <c r="F52" s="122">
        <f t="shared" si="0"/>
        <v>0</v>
      </c>
      <c r="G52" s="134"/>
      <c r="H52" s="90"/>
      <c r="I52" s="91"/>
      <c r="J52" s="91"/>
      <c r="K52" s="110"/>
    </row>
    <row r="53" spans="1:11" ht="17.100000000000001" customHeight="1" x14ac:dyDescent="0.25">
      <c r="A53" s="142" t="s">
        <v>221</v>
      </c>
      <c r="B53" s="94" t="s">
        <v>209</v>
      </c>
      <c r="C53" s="86"/>
      <c r="D53" s="86"/>
      <c r="E53" s="86"/>
      <c r="F53" s="86"/>
      <c r="G53" s="131"/>
      <c r="H53" s="86"/>
      <c r="I53" s="87"/>
      <c r="J53" s="87"/>
      <c r="K53" s="107"/>
    </row>
    <row r="54" spans="1:11" ht="17.100000000000001" customHeight="1" x14ac:dyDescent="0.25">
      <c r="A54" s="143" t="s">
        <v>219</v>
      </c>
      <c r="B54" s="97" t="s">
        <v>212</v>
      </c>
      <c r="C54" s="90">
        <v>1350</v>
      </c>
      <c r="D54" s="90"/>
      <c r="E54" s="90"/>
      <c r="F54" s="90"/>
      <c r="G54" s="132" t="s">
        <v>216</v>
      </c>
      <c r="H54" s="82"/>
      <c r="I54" s="83"/>
      <c r="J54" s="83"/>
      <c r="K54" s="108"/>
    </row>
    <row r="55" spans="1:11" ht="17.100000000000001" customHeight="1" x14ac:dyDescent="0.25">
      <c r="A55" s="143" t="s">
        <v>222</v>
      </c>
      <c r="B55" s="97" t="s">
        <v>213</v>
      </c>
      <c r="C55" s="90"/>
      <c r="D55" s="90">
        <v>2700</v>
      </c>
      <c r="E55" s="90"/>
      <c r="F55" s="90"/>
      <c r="G55" s="132" t="s">
        <v>217</v>
      </c>
      <c r="H55" s="82"/>
      <c r="I55" s="83"/>
      <c r="J55" s="83"/>
      <c r="K55" s="108"/>
    </row>
    <row r="56" spans="1:11" ht="17.100000000000001" customHeight="1" x14ac:dyDescent="0.25">
      <c r="A56" s="143" t="s">
        <v>223</v>
      </c>
      <c r="B56" s="97" t="s">
        <v>214</v>
      </c>
      <c r="C56" s="90"/>
      <c r="D56" s="90"/>
      <c r="E56" s="90">
        <v>2700</v>
      </c>
      <c r="F56" s="90"/>
      <c r="G56" s="132" t="s">
        <v>218</v>
      </c>
      <c r="H56" s="82"/>
      <c r="I56" s="83"/>
      <c r="J56" s="83"/>
      <c r="K56" s="108"/>
    </row>
    <row r="57" spans="1:11" ht="17.100000000000001" customHeight="1" x14ac:dyDescent="0.25">
      <c r="A57" s="143" t="s">
        <v>224</v>
      </c>
      <c r="B57" s="97" t="s">
        <v>215</v>
      </c>
      <c r="C57" s="90"/>
      <c r="D57" s="90"/>
      <c r="E57" s="90"/>
      <c r="F57" s="90">
        <v>2700</v>
      </c>
      <c r="G57" s="132" t="s">
        <v>218</v>
      </c>
      <c r="H57" s="82"/>
      <c r="I57" s="83"/>
      <c r="J57" s="83"/>
      <c r="K57" s="108"/>
    </row>
    <row r="58" spans="1:11" x14ac:dyDescent="0.25">
      <c r="A58" s="83"/>
      <c r="B58" s="146" t="s">
        <v>227</v>
      </c>
      <c r="C58" s="122">
        <f>SUM(C54:C57)</f>
        <v>1350</v>
      </c>
      <c r="D58" s="122">
        <f t="shared" ref="D58" si="1">SUM(D54:D57)</f>
        <v>2700</v>
      </c>
      <c r="E58" s="122">
        <f t="shared" ref="E58" si="2">SUM(E54:E57)</f>
        <v>2700</v>
      </c>
      <c r="F58" s="122">
        <f t="shared" ref="F58" si="3">SUM(F54:F57)</f>
        <v>2700</v>
      </c>
      <c r="G58" s="132"/>
      <c r="H58" s="82"/>
      <c r="I58" s="83"/>
      <c r="J58" s="83"/>
      <c r="K58" s="108"/>
    </row>
    <row r="59" spans="1:11" ht="17.100000000000001" customHeight="1" x14ac:dyDescent="0.25">
      <c r="A59" s="142" t="s">
        <v>231</v>
      </c>
      <c r="B59" s="94" t="s">
        <v>168</v>
      </c>
      <c r="C59" s="86"/>
      <c r="D59" s="86"/>
      <c r="E59" s="86"/>
      <c r="F59" s="86"/>
      <c r="G59" s="131"/>
      <c r="H59" s="86"/>
      <c r="I59" s="87"/>
      <c r="J59" s="87"/>
      <c r="K59" s="107"/>
    </row>
    <row r="60" spans="1:11" ht="17.100000000000001" customHeight="1" x14ac:dyDescent="0.25">
      <c r="A60" s="143" t="s">
        <v>232</v>
      </c>
      <c r="B60" s="97" t="s">
        <v>212</v>
      </c>
      <c r="C60" s="82">
        <v>255</v>
      </c>
      <c r="D60" s="82"/>
      <c r="E60" s="82"/>
      <c r="F60" s="82"/>
      <c r="G60" s="132" t="s">
        <v>178</v>
      </c>
      <c r="H60" s="82"/>
      <c r="I60" s="83"/>
      <c r="J60" s="83"/>
      <c r="K60" s="108" t="s">
        <v>229</v>
      </c>
    </row>
    <row r="61" spans="1:11" x14ac:dyDescent="0.25">
      <c r="A61" s="143" t="s">
        <v>230</v>
      </c>
      <c r="B61" s="97" t="s">
        <v>213</v>
      </c>
      <c r="C61" s="82"/>
      <c r="D61" s="82">
        <v>1000</v>
      </c>
      <c r="E61" s="82"/>
      <c r="F61" s="82"/>
      <c r="G61" s="132" t="s">
        <v>178</v>
      </c>
      <c r="H61" s="82"/>
      <c r="I61" s="83"/>
      <c r="J61" s="83"/>
      <c r="K61" s="108" t="s">
        <v>243</v>
      </c>
    </row>
    <row r="62" spans="1:11" ht="17.100000000000001" customHeight="1" x14ac:dyDescent="0.25">
      <c r="A62" s="143" t="s">
        <v>236</v>
      </c>
      <c r="B62" s="97" t="s">
        <v>214</v>
      </c>
      <c r="C62" s="82"/>
      <c r="D62" s="82"/>
      <c r="E62" s="82">
        <v>750</v>
      </c>
      <c r="F62" s="82"/>
      <c r="G62" s="132" t="s">
        <v>178</v>
      </c>
      <c r="H62" s="82"/>
      <c r="I62" s="83"/>
      <c r="J62" s="83"/>
      <c r="K62" s="108"/>
    </row>
    <row r="63" spans="1:11" x14ac:dyDescent="0.25">
      <c r="A63" s="143" t="s">
        <v>237</v>
      </c>
      <c r="B63" s="97" t="s">
        <v>215</v>
      </c>
      <c r="C63" s="83"/>
      <c r="D63" s="89"/>
      <c r="E63" s="89"/>
      <c r="F63" s="89">
        <v>750</v>
      </c>
      <c r="G63" s="141" t="s">
        <v>178</v>
      </c>
      <c r="H63" s="88"/>
      <c r="I63" s="89"/>
      <c r="J63" s="89"/>
      <c r="K63" s="111"/>
    </row>
    <row r="64" spans="1:11" ht="17.100000000000001" customHeight="1" x14ac:dyDescent="0.25">
      <c r="A64" s="83"/>
      <c r="B64" s="119" t="s">
        <v>176</v>
      </c>
      <c r="C64" s="120">
        <f>SUM(C60:C63)</f>
        <v>255</v>
      </c>
      <c r="D64" s="120">
        <f>SUM(D60:D63)</f>
        <v>1000</v>
      </c>
      <c r="E64" s="120">
        <f>SUM(E60:E63)</f>
        <v>750</v>
      </c>
      <c r="F64" s="120">
        <f>SUM(F60:F63)</f>
        <v>750</v>
      </c>
      <c r="G64" s="135"/>
      <c r="H64" s="88"/>
      <c r="I64" s="89"/>
      <c r="J64" s="89"/>
      <c r="K64" s="111"/>
    </row>
    <row r="65" spans="1:11" ht="17.100000000000001" customHeight="1" x14ac:dyDescent="0.25">
      <c r="A65" s="142" t="s">
        <v>238</v>
      </c>
      <c r="B65" s="94" t="s">
        <v>172</v>
      </c>
      <c r="C65" s="87"/>
      <c r="D65" s="87"/>
      <c r="E65" s="87"/>
      <c r="F65" s="87"/>
      <c r="G65" s="136"/>
      <c r="H65" s="86"/>
      <c r="I65" s="87"/>
      <c r="J65" s="87"/>
      <c r="K65" s="107"/>
    </row>
    <row r="66" spans="1:11" s="92" customFormat="1" ht="17.100000000000001" customHeight="1" x14ac:dyDescent="0.25">
      <c r="A66" s="143" t="s">
        <v>239</v>
      </c>
      <c r="B66" s="97" t="s">
        <v>212</v>
      </c>
      <c r="C66" s="91">
        <v>445</v>
      </c>
      <c r="D66" s="91"/>
      <c r="E66" s="91"/>
      <c r="F66" s="91"/>
      <c r="G66" s="150" t="s">
        <v>191</v>
      </c>
      <c r="H66" s="90"/>
      <c r="I66" s="91"/>
      <c r="J66" s="91"/>
      <c r="K66" s="110" t="s">
        <v>240</v>
      </c>
    </row>
    <row r="67" spans="1:11" s="92" customFormat="1" ht="17.100000000000001" customHeight="1" x14ac:dyDescent="0.25">
      <c r="A67" s="143" t="s">
        <v>233</v>
      </c>
      <c r="B67" s="97" t="s">
        <v>213</v>
      </c>
      <c r="C67" s="91"/>
      <c r="D67" s="91">
        <v>500</v>
      </c>
      <c r="E67" s="91"/>
      <c r="F67" s="91"/>
      <c r="G67" s="150" t="s">
        <v>191</v>
      </c>
      <c r="H67" s="90"/>
      <c r="I67" s="91"/>
      <c r="J67" s="91"/>
      <c r="K67" s="110" t="s">
        <v>241</v>
      </c>
    </row>
    <row r="68" spans="1:11" s="92" customFormat="1" ht="17.100000000000001" customHeight="1" x14ac:dyDescent="0.25">
      <c r="A68" s="143" t="s">
        <v>234</v>
      </c>
      <c r="B68" s="97" t="s">
        <v>214</v>
      </c>
      <c r="C68" s="91"/>
      <c r="D68" s="91"/>
      <c r="E68" s="91">
        <v>250</v>
      </c>
      <c r="F68" s="91"/>
      <c r="G68" s="150" t="s">
        <v>191</v>
      </c>
      <c r="H68" s="90"/>
      <c r="I68" s="91"/>
      <c r="J68" s="91"/>
      <c r="K68" s="110" t="s">
        <v>241</v>
      </c>
    </row>
    <row r="69" spans="1:11" s="92" customFormat="1" x14ac:dyDescent="0.25">
      <c r="A69" s="143" t="s">
        <v>235</v>
      </c>
      <c r="B69" s="97" t="s">
        <v>215</v>
      </c>
      <c r="C69" s="90"/>
      <c r="D69" s="90"/>
      <c r="E69" s="90"/>
      <c r="F69" s="90">
        <v>250</v>
      </c>
      <c r="G69" s="150" t="s">
        <v>191</v>
      </c>
      <c r="H69" s="90"/>
      <c r="I69" s="91"/>
      <c r="J69" s="91"/>
      <c r="K69" s="110" t="s">
        <v>241</v>
      </c>
    </row>
    <row r="70" spans="1:11" ht="17.100000000000001" customHeight="1" x14ac:dyDescent="0.25">
      <c r="A70" s="83"/>
      <c r="B70" s="116" t="s">
        <v>177</v>
      </c>
      <c r="C70" s="117">
        <f>SUM(C66:C69)</f>
        <v>445</v>
      </c>
      <c r="D70" s="117">
        <f t="shared" ref="D70:F70" si="4">SUM(D66:D69)</f>
        <v>500</v>
      </c>
      <c r="E70" s="117">
        <f t="shared" si="4"/>
        <v>250</v>
      </c>
      <c r="F70" s="117">
        <f t="shared" si="4"/>
        <v>250</v>
      </c>
      <c r="G70" s="133"/>
      <c r="H70" s="82"/>
      <c r="I70" s="83"/>
      <c r="J70" s="83"/>
      <c r="K70" s="108"/>
    </row>
    <row r="71" spans="1:11" ht="17.100000000000001" customHeight="1" x14ac:dyDescent="0.25">
      <c r="A71" s="83"/>
      <c r="B71" s="85"/>
      <c r="C71" s="117"/>
      <c r="D71" s="117"/>
      <c r="E71" s="117"/>
      <c r="F71" s="117"/>
      <c r="G71" s="133"/>
      <c r="H71" s="82"/>
      <c r="I71" s="83"/>
      <c r="J71" s="83"/>
      <c r="K71" s="108"/>
    </row>
    <row r="72" spans="1:11" ht="17.100000000000001" customHeight="1" x14ac:dyDescent="0.25">
      <c r="A72" s="151"/>
      <c r="B72" s="152" t="s">
        <v>242</v>
      </c>
      <c r="C72" s="155">
        <f>SUM(C70+C64+C58+C46+C37)</f>
        <v>5480</v>
      </c>
      <c r="D72" s="155">
        <f>SUM(D70+D64+D58+D46+D37)</f>
        <v>7900</v>
      </c>
      <c r="E72" s="155">
        <f>SUM(E70+E64+E58+E46+E37)</f>
        <v>7400</v>
      </c>
      <c r="F72" s="155">
        <f>SUM(F70+F64+F58+F46+F37)</f>
        <v>7400</v>
      </c>
      <c r="G72" s="154"/>
      <c r="H72" s="86"/>
      <c r="I72" s="87"/>
      <c r="J72" s="87"/>
      <c r="K72" s="107"/>
    </row>
    <row r="73" spans="1:11" ht="15.95" customHeight="1" x14ac:dyDescent="0.25">
      <c r="A73" s="83"/>
      <c r="B73" s="152" t="s">
        <v>245</v>
      </c>
      <c r="C73" s="155">
        <f>SUM(C72:F72)</f>
        <v>28180</v>
      </c>
      <c r="D73" s="83"/>
      <c r="E73" s="83"/>
      <c r="F73" s="83"/>
      <c r="G73" s="137"/>
      <c r="H73" s="84"/>
      <c r="I73" s="83"/>
      <c r="J73" s="83"/>
      <c r="K73" s="108"/>
    </row>
    <row r="74" spans="1:11" x14ac:dyDescent="0.25">
      <c r="A74" s="83"/>
      <c r="B74" s="85"/>
      <c r="C74" s="121"/>
      <c r="D74" s="121"/>
      <c r="E74" s="121"/>
      <c r="F74" s="121"/>
      <c r="G74" s="138"/>
      <c r="H74" s="84"/>
      <c r="I74" s="83"/>
      <c r="J74" s="83"/>
      <c r="K74" s="108"/>
    </row>
    <row r="75" spans="1:11" ht="17.100000000000001" customHeight="1" x14ac:dyDescent="0.25">
      <c r="A75" s="142" t="s">
        <v>225</v>
      </c>
      <c r="B75" s="94" t="s">
        <v>220</v>
      </c>
      <c r="C75" s="86"/>
      <c r="D75" s="86"/>
      <c r="E75" s="86"/>
      <c r="F75" s="86"/>
      <c r="G75" s="131"/>
      <c r="H75" s="86"/>
      <c r="I75" s="87"/>
      <c r="J75" s="87"/>
      <c r="K75" s="107"/>
    </row>
    <row r="76" spans="1:11" ht="17.100000000000001" customHeight="1" x14ac:dyDescent="0.25">
      <c r="A76" s="83"/>
      <c r="B76" s="95" t="s">
        <v>226</v>
      </c>
      <c r="C76" s="82">
        <v>15045</v>
      </c>
      <c r="D76" s="82"/>
      <c r="E76" s="82"/>
      <c r="F76" s="82"/>
      <c r="G76" s="132" t="s">
        <v>171</v>
      </c>
      <c r="H76" s="82"/>
      <c r="I76" s="83"/>
      <c r="J76" s="83"/>
      <c r="K76" s="108"/>
    </row>
    <row r="77" spans="1:11" ht="17.100000000000001" customHeight="1" x14ac:dyDescent="0.25">
      <c r="A77" s="83"/>
      <c r="B77" s="95"/>
      <c r="C77" s="82"/>
      <c r="D77" s="82"/>
      <c r="E77" s="82"/>
      <c r="F77" s="82"/>
      <c r="G77" s="132"/>
      <c r="H77" s="82"/>
      <c r="I77" s="83"/>
      <c r="J77" s="83"/>
      <c r="K77" s="108"/>
    </row>
    <row r="78" spans="1:11" ht="17.100000000000001" customHeight="1" x14ac:dyDescent="0.25">
      <c r="A78" s="87"/>
      <c r="B78" s="94" t="s">
        <v>228</v>
      </c>
      <c r="C78" s="153">
        <f>SUM(C76:C77)</f>
        <v>15045</v>
      </c>
      <c r="D78" s="153"/>
      <c r="E78" s="153"/>
      <c r="F78" s="153"/>
      <c r="G78" s="154"/>
      <c r="H78" s="86"/>
      <c r="I78" s="87"/>
      <c r="J78" s="87"/>
      <c r="K78" s="107"/>
    </row>
    <row r="79" spans="1:11" x14ac:dyDescent="0.25">
      <c r="A79" s="83"/>
      <c r="B79" s="85"/>
      <c r="C79" s="121"/>
      <c r="D79" s="121"/>
      <c r="E79" s="121"/>
      <c r="F79" s="121"/>
      <c r="G79" s="138"/>
      <c r="H79" s="84"/>
      <c r="I79" s="83"/>
      <c r="J79" s="83"/>
      <c r="K79" s="108"/>
    </row>
    <row r="80" spans="1:11" x14ac:dyDescent="0.25">
      <c r="A80" s="83"/>
      <c r="B80" s="85"/>
      <c r="C80" s="121"/>
      <c r="D80" s="121"/>
      <c r="E80" s="121"/>
      <c r="F80" s="121"/>
      <c r="G80" s="138"/>
      <c r="H80" s="84"/>
      <c r="I80" s="83"/>
      <c r="J80" s="83"/>
      <c r="K80" s="108"/>
    </row>
    <row r="81" spans="1:11" x14ac:dyDescent="0.25">
      <c r="A81" s="83"/>
      <c r="B81" s="98" t="s">
        <v>166</v>
      </c>
      <c r="C81" s="71">
        <f>SUM(C78+C73)</f>
        <v>43225</v>
      </c>
      <c r="D81" s="71"/>
      <c r="E81" s="71"/>
      <c r="F81" s="71"/>
      <c r="G81" s="139"/>
      <c r="H81" s="71">
        <f>SUM(H14:H73)</f>
        <v>0</v>
      </c>
      <c r="I81" s="70">
        <f>SUM(I13:I73)</f>
        <v>0</v>
      </c>
      <c r="J81" s="70"/>
      <c r="K81" s="112"/>
    </row>
    <row r="82" spans="1:11" x14ac:dyDescent="0.25">
      <c r="A82" s="83"/>
      <c r="B82" s="93" t="s">
        <v>246</v>
      </c>
      <c r="C82" s="73">
        <f>C5</f>
        <v>35975</v>
      </c>
      <c r="D82" s="73"/>
      <c r="E82" s="73"/>
      <c r="F82" s="73"/>
      <c r="G82" s="130"/>
      <c r="H82" s="72"/>
      <c r="I82" s="72"/>
      <c r="J82" s="72"/>
      <c r="K82" s="113"/>
    </row>
    <row r="83" spans="1:11" x14ac:dyDescent="0.25">
      <c r="A83" s="83"/>
      <c r="B83" s="93" t="s">
        <v>248</v>
      </c>
      <c r="C83" s="73">
        <f>SUM(C6:F6)</f>
        <v>6750</v>
      </c>
      <c r="D83" s="73"/>
      <c r="E83" s="73"/>
      <c r="F83" s="73"/>
      <c r="G83" s="130"/>
      <c r="H83" s="72"/>
      <c r="I83" s="72"/>
      <c r="J83" s="72"/>
      <c r="K83" s="113"/>
    </row>
    <row r="84" spans="1:11" x14ac:dyDescent="0.25">
      <c r="A84" s="83"/>
      <c r="B84" s="93" t="s">
        <v>249</v>
      </c>
      <c r="C84" s="73">
        <f>SUM(C82:C83)</f>
        <v>42725</v>
      </c>
      <c r="D84" s="73"/>
      <c r="E84" s="73"/>
      <c r="F84" s="73"/>
      <c r="G84" s="130"/>
      <c r="H84" s="72"/>
      <c r="I84" s="72"/>
      <c r="J84" s="72"/>
      <c r="K84" s="113"/>
    </row>
    <row r="85" spans="1:11" x14ac:dyDescent="0.25">
      <c r="A85" s="83"/>
      <c r="B85" s="99" t="s">
        <v>247</v>
      </c>
      <c r="C85" s="73">
        <f>C84-C81</f>
        <v>-500</v>
      </c>
      <c r="D85" s="73"/>
      <c r="E85" s="73"/>
      <c r="F85" s="73"/>
      <c r="G85" s="130"/>
      <c r="H85" s="72"/>
      <c r="I85" s="72"/>
      <c r="J85" s="72"/>
      <c r="K85" s="1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4"/>
  <sheetViews>
    <sheetView workbookViewId="0">
      <selection activeCell="A17" sqref="A17"/>
    </sheetView>
  </sheetViews>
  <sheetFormatPr defaultColWidth="11" defaultRowHeight="15.75" x14ac:dyDescent="0.25"/>
  <cols>
    <col min="1" max="1" width="80.625" customWidth="1"/>
    <col min="2" max="2" width="16.875" customWidth="1"/>
    <col min="3" max="3" width="30.625" customWidth="1"/>
  </cols>
  <sheetData>
    <row r="1" spans="1:4" ht="24" customHeight="1" x14ac:dyDescent="0.25">
      <c r="A1" s="62" t="s">
        <v>157</v>
      </c>
    </row>
    <row r="2" spans="1:4" x14ac:dyDescent="0.25">
      <c r="A2" s="156" t="s">
        <v>0</v>
      </c>
      <c r="B2" s="157"/>
      <c r="C2" s="158"/>
      <c r="D2" s="1"/>
    </row>
    <row r="3" spans="1:4" x14ac:dyDescent="0.25">
      <c r="A3" s="159" t="s">
        <v>1</v>
      </c>
      <c r="B3" s="160"/>
      <c r="C3" s="161"/>
      <c r="D3" s="1"/>
    </row>
    <row r="4" spans="1:4" x14ac:dyDescent="0.25">
      <c r="A4" s="2"/>
      <c r="B4" s="3"/>
      <c r="C4" s="3"/>
      <c r="D4" s="1"/>
    </row>
    <row r="5" spans="1:4" x14ac:dyDescent="0.25">
      <c r="A5" s="162" t="s">
        <v>2</v>
      </c>
      <c r="B5" s="163"/>
      <c r="C5" s="164"/>
      <c r="D5" s="1"/>
    </row>
    <row r="6" spans="1:4" x14ac:dyDescent="0.25">
      <c r="A6" s="165" t="s">
        <v>3</v>
      </c>
      <c r="B6" s="167" t="s">
        <v>4</v>
      </c>
      <c r="C6" s="167" t="s">
        <v>5</v>
      </c>
      <c r="D6" s="1"/>
    </row>
    <row r="7" spans="1:4" x14ac:dyDescent="0.25">
      <c r="A7" s="166"/>
      <c r="B7" s="166"/>
      <c r="C7" s="166"/>
      <c r="D7" s="1"/>
    </row>
    <row r="8" spans="1:4" ht="54" customHeight="1" x14ac:dyDescent="0.25">
      <c r="A8" s="4"/>
      <c r="B8" s="5" t="s">
        <v>6</v>
      </c>
      <c r="C8" s="5" t="s">
        <v>7</v>
      </c>
      <c r="D8" s="1"/>
    </row>
    <row r="9" spans="1:4" ht="18.95" customHeight="1" x14ac:dyDescent="0.25">
      <c r="A9" s="6" t="s">
        <v>8</v>
      </c>
      <c r="B9" s="7">
        <v>5</v>
      </c>
      <c r="C9" s="7"/>
      <c r="D9" s="61"/>
    </row>
    <row r="10" spans="1:4" ht="18.95" customHeight="1" x14ac:dyDescent="0.25">
      <c r="A10" s="6" t="s">
        <v>9</v>
      </c>
      <c r="B10" s="7">
        <v>5</v>
      </c>
      <c r="C10" s="7"/>
      <c r="D10" s="1"/>
    </row>
    <row r="11" spans="1:4" ht="18.95" customHeight="1" x14ac:dyDescent="0.25">
      <c r="A11" s="6" t="s">
        <v>10</v>
      </c>
      <c r="B11" s="7">
        <v>0</v>
      </c>
      <c r="C11" s="8"/>
      <c r="D11" s="1"/>
    </row>
    <row r="12" spans="1:4" ht="18.95" customHeight="1" x14ac:dyDescent="0.25">
      <c r="A12" s="6" t="s">
        <v>11</v>
      </c>
      <c r="B12" s="7">
        <v>0</v>
      </c>
      <c r="C12" s="8"/>
      <c r="D12" s="1"/>
    </row>
    <row r="13" spans="1:4" ht="18.95" customHeight="1" x14ac:dyDescent="0.25">
      <c r="A13" s="6" t="s">
        <v>12</v>
      </c>
      <c r="B13" s="7">
        <v>0</v>
      </c>
      <c r="C13" s="8"/>
      <c r="D13" s="1"/>
    </row>
    <row r="14" spans="1:4" ht="18.95" customHeight="1" x14ac:dyDescent="0.25">
      <c r="A14" s="6" t="s">
        <v>13</v>
      </c>
      <c r="B14" s="7">
        <v>0</v>
      </c>
      <c r="C14" s="8"/>
      <c r="D14" s="1"/>
    </row>
    <row r="15" spans="1:4" ht="18.95" customHeight="1" x14ac:dyDescent="0.25">
      <c r="A15" s="6" t="s">
        <v>14</v>
      </c>
      <c r="B15" s="7">
        <v>0</v>
      </c>
      <c r="C15" s="8"/>
      <c r="D15" s="1"/>
    </row>
    <row r="16" spans="1:4" ht="18.95" customHeight="1" x14ac:dyDescent="0.25">
      <c r="A16" s="6" t="s">
        <v>15</v>
      </c>
      <c r="B16" s="7">
        <v>0</v>
      </c>
      <c r="C16" s="8"/>
      <c r="D16" s="1"/>
    </row>
    <row r="17" spans="1:4" ht="17.100000000000001" customHeight="1" x14ac:dyDescent="0.25">
      <c r="A17" s="6" t="s">
        <v>16</v>
      </c>
      <c r="B17" s="9">
        <v>1</v>
      </c>
      <c r="C17" s="8"/>
      <c r="D17" s="1"/>
    </row>
    <row r="18" spans="1:4" ht="17.100000000000001" customHeight="1" x14ac:dyDescent="0.25">
      <c r="A18" s="6" t="s">
        <v>17</v>
      </c>
      <c r="B18" s="7">
        <v>0</v>
      </c>
      <c r="C18" s="8"/>
      <c r="D18" s="1"/>
    </row>
    <row r="19" spans="1:4" ht="17.100000000000001" customHeight="1" x14ac:dyDescent="0.25">
      <c r="A19" s="6" t="s">
        <v>18</v>
      </c>
      <c r="B19" s="7">
        <v>0</v>
      </c>
      <c r="C19" s="8"/>
      <c r="D19" s="1"/>
    </row>
    <row r="20" spans="1:4" ht="17.100000000000001" customHeight="1" x14ac:dyDescent="0.25">
      <c r="A20" s="6" t="s">
        <v>19</v>
      </c>
      <c r="B20" s="7">
        <v>0</v>
      </c>
      <c r="C20" s="8"/>
      <c r="D20" s="1"/>
    </row>
    <row r="21" spans="1:4" ht="17.100000000000001" customHeight="1" x14ac:dyDescent="0.25">
      <c r="A21" s="6" t="s">
        <v>20</v>
      </c>
      <c r="B21" s="7">
        <v>0</v>
      </c>
      <c r="C21" s="8"/>
      <c r="D21" s="1"/>
    </row>
    <row r="22" spans="1:4" ht="17.100000000000001" customHeight="1" x14ac:dyDescent="0.25">
      <c r="A22" s="6" t="s">
        <v>21</v>
      </c>
      <c r="B22" s="7">
        <v>9</v>
      </c>
      <c r="C22" s="8"/>
      <c r="D22" s="1"/>
    </row>
    <row r="23" spans="1:4" ht="18.95" customHeight="1" x14ac:dyDescent="0.25">
      <c r="A23" s="6" t="s">
        <v>22</v>
      </c>
      <c r="B23" s="7">
        <v>1</v>
      </c>
      <c r="C23" s="8"/>
      <c r="D23" s="1"/>
    </row>
    <row r="24" spans="1:4" ht="18.95" customHeight="1" x14ac:dyDescent="0.25">
      <c r="A24" s="6" t="s">
        <v>23</v>
      </c>
      <c r="B24" s="7">
        <v>2</v>
      </c>
      <c r="C24" s="8"/>
      <c r="D24" s="1"/>
    </row>
    <row r="25" spans="1:4" ht="18.95" customHeight="1" x14ac:dyDescent="0.25">
      <c r="A25" s="6" t="s">
        <v>24</v>
      </c>
      <c r="B25" s="7">
        <v>1</v>
      </c>
      <c r="C25" s="8"/>
      <c r="D25" s="1"/>
    </row>
    <row r="26" spans="1:4" ht="18.95" customHeight="1" x14ac:dyDescent="0.25">
      <c r="A26" s="6" t="s">
        <v>25</v>
      </c>
      <c r="B26" s="7">
        <v>1</v>
      </c>
      <c r="C26" s="8"/>
      <c r="D26" s="1"/>
    </row>
    <row r="27" spans="1:4" ht="18.95" customHeight="1" x14ac:dyDescent="0.25">
      <c r="A27" s="6" t="s">
        <v>26</v>
      </c>
      <c r="B27" s="7">
        <v>2</v>
      </c>
      <c r="C27" s="8"/>
      <c r="D27" s="1"/>
    </row>
    <row r="28" spans="1:4" ht="18.95" customHeight="1" x14ac:dyDescent="0.25">
      <c r="A28" s="6" t="s">
        <v>27</v>
      </c>
      <c r="B28" s="7">
        <v>50</v>
      </c>
      <c r="C28" s="7"/>
      <c r="D28" s="1"/>
    </row>
    <row r="29" spans="1:4" ht="18.95" customHeight="1" x14ac:dyDescent="0.25">
      <c r="A29" s="6" t="s">
        <v>28</v>
      </c>
      <c r="B29" s="69">
        <v>0</v>
      </c>
      <c r="C29" s="7"/>
    </row>
    <row r="30" spans="1:4" ht="18.95" customHeight="1" x14ac:dyDescent="0.25">
      <c r="A30" s="10" t="s">
        <v>29</v>
      </c>
      <c r="B30" s="11">
        <v>0</v>
      </c>
      <c r="C30" s="7"/>
      <c r="D30" s="1"/>
    </row>
    <row r="31" spans="1:4" ht="18.95" customHeight="1" x14ac:dyDescent="0.25">
      <c r="A31" s="12" t="s">
        <v>30</v>
      </c>
      <c r="B31" s="13"/>
      <c r="C31" s="13"/>
      <c r="D31" s="1"/>
    </row>
    <row r="32" spans="1:4" ht="18.95" customHeight="1" x14ac:dyDescent="0.25">
      <c r="A32" s="6" t="s">
        <v>31</v>
      </c>
      <c r="B32" s="14">
        <v>0</v>
      </c>
      <c r="C32" s="7"/>
      <c r="D32" s="61"/>
    </row>
    <row r="33" spans="1:4" ht="18.95" customHeight="1" x14ac:dyDescent="0.25">
      <c r="A33" s="6" t="s">
        <v>32</v>
      </c>
      <c r="B33" s="14">
        <v>0</v>
      </c>
      <c r="C33" s="7"/>
      <c r="D33" s="1"/>
    </row>
    <row r="34" spans="1:4" ht="18.95" customHeight="1" x14ac:dyDescent="0.25">
      <c r="A34" s="6"/>
      <c r="B34" s="14">
        <v>1</v>
      </c>
      <c r="C34" s="7"/>
      <c r="D34" s="1"/>
    </row>
    <row r="35" spans="1:4" ht="18.95" customHeight="1" x14ac:dyDescent="0.25">
      <c r="A35" s="6" t="s">
        <v>33</v>
      </c>
      <c r="B35" s="15">
        <v>1</v>
      </c>
      <c r="C35" s="7"/>
      <c r="D35" s="1"/>
    </row>
    <row r="36" spans="1:4" ht="18.95" customHeight="1" x14ac:dyDescent="0.25">
      <c r="A36" s="6" t="s">
        <v>34</v>
      </c>
      <c r="B36" s="14">
        <f>SUM(12*2)+6</f>
        <v>30</v>
      </c>
      <c r="C36" s="7"/>
      <c r="D36" s="1"/>
    </row>
    <row r="37" spans="1:4" ht="18.95" customHeight="1" x14ac:dyDescent="0.25">
      <c r="A37" s="12" t="s">
        <v>35</v>
      </c>
      <c r="B37" s="13"/>
      <c r="C37" s="13"/>
      <c r="D37" s="1"/>
    </row>
    <row r="38" spans="1:4" ht="20.100000000000001" customHeight="1" x14ac:dyDescent="0.25">
      <c r="A38" s="6" t="s">
        <v>36</v>
      </c>
      <c r="B38" s="16">
        <f>SUM(400+400)</f>
        <v>800</v>
      </c>
      <c r="C38" s="16"/>
      <c r="D38" s="61"/>
    </row>
    <row r="39" spans="1:4" ht="20.100000000000001" customHeight="1" x14ac:dyDescent="0.25">
      <c r="A39" s="10" t="s">
        <v>37</v>
      </c>
      <c r="B39" s="11">
        <v>790</v>
      </c>
      <c r="C39" s="7"/>
      <c r="D39" s="1"/>
    </row>
    <row r="40" spans="1:4" ht="20.100000000000001" customHeight="1" x14ac:dyDescent="0.25">
      <c r="A40" s="10" t="s">
        <v>38</v>
      </c>
      <c r="B40" s="11">
        <v>10</v>
      </c>
      <c r="C40" s="7"/>
      <c r="D40" s="1"/>
    </row>
    <row r="41" spans="1:4" ht="18.95" customHeight="1" x14ac:dyDescent="0.25">
      <c r="A41" s="32" t="s">
        <v>39</v>
      </c>
      <c r="B41" s="11">
        <v>10</v>
      </c>
      <c r="C41" s="7"/>
      <c r="D41" s="1"/>
    </row>
    <row r="42" spans="1:4" ht="18.95" customHeight="1" x14ac:dyDescent="0.25">
      <c r="A42" s="10" t="s">
        <v>40</v>
      </c>
      <c r="B42" s="17" t="s">
        <v>156</v>
      </c>
      <c r="C42" s="7"/>
      <c r="D42" s="1"/>
    </row>
    <row r="43" spans="1:4" x14ac:dyDescent="0.25">
      <c r="A43" s="18" t="s">
        <v>41</v>
      </c>
      <c r="B43" s="19"/>
      <c r="C43" s="20"/>
      <c r="D43" s="1"/>
    </row>
    <row r="44" spans="1:4" x14ac:dyDescent="0.25">
      <c r="A44" s="21" t="s">
        <v>42</v>
      </c>
      <c r="B44" s="22"/>
      <c r="C44" s="22"/>
      <c r="D44" s="61"/>
    </row>
    <row r="45" spans="1:4" x14ac:dyDescent="0.25">
      <c r="A45" s="23" t="s">
        <v>43</v>
      </c>
      <c r="B45" s="24">
        <v>0.57999999999999996</v>
      </c>
      <c r="C45" s="24"/>
      <c r="D45" s="1"/>
    </row>
    <row r="46" spans="1:4" x14ac:dyDescent="0.25">
      <c r="A46" s="23" t="s">
        <v>44</v>
      </c>
      <c r="B46" s="24">
        <v>0.38</v>
      </c>
      <c r="C46" s="24"/>
      <c r="D46" s="1"/>
    </row>
    <row r="47" spans="1:4" x14ac:dyDescent="0.25">
      <c r="A47" s="23" t="s">
        <v>45</v>
      </c>
      <c r="B47" s="24">
        <v>0.01</v>
      </c>
      <c r="C47" s="24"/>
      <c r="D47" s="1"/>
    </row>
    <row r="48" spans="1:4" x14ac:dyDescent="0.25">
      <c r="A48" s="23" t="s">
        <v>46</v>
      </c>
      <c r="B48" s="24">
        <v>0.03</v>
      </c>
      <c r="C48" s="24"/>
      <c r="D48" s="1"/>
    </row>
    <row r="49" spans="1:4" x14ac:dyDescent="0.25">
      <c r="A49" s="21" t="s">
        <v>47</v>
      </c>
      <c r="B49" s="25"/>
      <c r="C49" s="26"/>
      <c r="D49" s="1"/>
    </row>
    <row r="50" spans="1:4" x14ac:dyDescent="0.25">
      <c r="A50" s="23" t="s">
        <v>48</v>
      </c>
      <c r="B50" s="24">
        <v>0</v>
      </c>
      <c r="C50" s="24"/>
      <c r="D50" s="1"/>
    </row>
    <row r="51" spans="1:4" x14ac:dyDescent="0.25">
      <c r="A51" s="23" t="s">
        <v>49</v>
      </c>
      <c r="B51" s="24">
        <v>0.01</v>
      </c>
      <c r="C51" s="24"/>
      <c r="D51" s="1"/>
    </row>
    <row r="52" spans="1:4" x14ac:dyDescent="0.25">
      <c r="A52" s="23" t="s">
        <v>50</v>
      </c>
      <c r="B52" s="24">
        <v>0.252</v>
      </c>
      <c r="C52" s="24"/>
      <c r="D52" s="1"/>
    </row>
    <row r="53" spans="1:4" x14ac:dyDescent="0.25">
      <c r="A53" s="23" t="s">
        <v>51</v>
      </c>
      <c r="B53" s="24">
        <v>0.27</v>
      </c>
      <c r="C53" s="24"/>
      <c r="D53" s="1"/>
    </row>
    <row r="54" spans="1:4" x14ac:dyDescent="0.25">
      <c r="A54" s="23" t="s">
        <v>52</v>
      </c>
      <c r="B54" s="24">
        <v>0.3</v>
      </c>
      <c r="C54" s="24"/>
      <c r="D54" s="1"/>
    </row>
    <row r="55" spans="1:4" x14ac:dyDescent="0.25">
      <c r="A55" s="23" t="s">
        <v>53</v>
      </c>
      <c r="B55" s="24">
        <v>0.14000000000000001</v>
      </c>
      <c r="C55" s="24"/>
      <c r="D55" s="1"/>
    </row>
    <row r="56" spans="1:4" x14ac:dyDescent="0.25">
      <c r="A56" s="23" t="s">
        <v>46</v>
      </c>
      <c r="B56" s="24">
        <v>0.03</v>
      </c>
      <c r="C56" s="24"/>
      <c r="D56" s="1"/>
    </row>
    <row r="57" spans="1:4" x14ac:dyDescent="0.25">
      <c r="A57" s="21" t="s">
        <v>54</v>
      </c>
      <c r="B57" s="25"/>
      <c r="C57" s="26"/>
      <c r="D57" s="1"/>
    </row>
    <row r="58" spans="1:4" x14ac:dyDescent="0.25">
      <c r="A58" s="23" t="s">
        <v>55</v>
      </c>
      <c r="B58" s="24">
        <v>0.55000000000000004</v>
      </c>
      <c r="C58" s="24"/>
      <c r="D58" s="1"/>
    </row>
    <row r="59" spans="1:4" x14ac:dyDescent="0.25">
      <c r="A59" s="23" t="s">
        <v>56</v>
      </c>
      <c r="B59" s="24">
        <v>0.05</v>
      </c>
      <c r="C59" s="24"/>
      <c r="D59" s="1"/>
    </row>
    <row r="60" spans="1:4" x14ac:dyDescent="0.25">
      <c r="A60" s="23" t="s">
        <v>57</v>
      </c>
      <c r="B60" s="24">
        <v>0.25</v>
      </c>
      <c r="C60" s="24"/>
      <c r="D60" s="1"/>
    </row>
    <row r="61" spans="1:4" x14ac:dyDescent="0.25">
      <c r="A61" s="23" t="s">
        <v>58</v>
      </c>
      <c r="B61" s="24">
        <v>0.09</v>
      </c>
      <c r="C61" s="24"/>
      <c r="D61" s="1"/>
    </row>
    <row r="62" spans="1:4" x14ac:dyDescent="0.25">
      <c r="A62" s="23" t="s">
        <v>45</v>
      </c>
      <c r="B62" s="24">
        <v>0.05</v>
      </c>
      <c r="C62" s="27"/>
      <c r="D62" s="1"/>
    </row>
    <row r="63" spans="1:4" x14ac:dyDescent="0.25">
      <c r="A63" s="23" t="s">
        <v>46</v>
      </c>
      <c r="B63" s="24">
        <v>0.01</v>
      </c>
      <c r="C63" s="27"/>
      <c r="D63" s="1"/>
    </row>
    <row r="64" spans="1:4" x14ac:dyDescent="0.25">
      <c r="A64" s="21" t="s">
        <v>59</v>
      </c>
      <c r="B64" s="25"/>
      <c r="C64" s="28"/>
      <c r="D64" s="1"/>
    </row>
    <row r="65" spans="1:4" x14ac:dyDescent="0.25">
      <c r="A65" s="23" t="s">
        <v>60</v>
      </c>
      <c r="B65" s="27">
        <v>8.0000000000000002E-3</v>
      </c>
      <c r="C65" s="27"/>
      <c r="D65" s="1"/>
    </row>
    <row r="66" spans="1:4" x14ac:dyDescent="0.25">
      <c r="A66" s="23" t="s">
        <v>61</v>
      </c>
      <c r="B66" s="27">
        <v>0.01</v>
      </c>
      <c r="C66" s="27"/>
      <c r="D66" s="1"/>
    </row>
    <row r="67" spans="1:4" x14ac:dyDescent="0.25">
      <c r="A67" s="23" t="s">
        <v>62</v>
      </c>
      <c r="B67" s="27">
        <v>0.01</v>
      </c>
      <c r="C67" s="27"/>
      <c r="D67" s="1"/>
    </row>
    <row r="68" spans="1:4" x14ac:dyDescent="0.25">
      <c r="A68" s="23" t="s">
        <v>63</v>
      </c>
      <c r="B68" s="27">
        <v>0.88</v>
      </c>
      <c r="C68" s="27"/>
      <c r="D68" s="1"/>
    </row>
    <row r="69" spans="1:4" x14ac:dyDescent="0.25">
      <c r="A69" s="23" t="s">
        <v>64</v>
      </c>
      <c r="B69" s="27">
        <v>4.1000000000000002E-2</v>
      </c>
      <c r="C69" s="27"/>
      <c r="D69" s="1"/>
    </row>
    <row r="70" spans="1:4" x14ac:dyDescent="0.25">
      <c r="A70" s="23" t="s">
        <v>65</v>
      </c>
      <c r="B70" s="27">
        <v>0.02</v>
      </c>
      <c r="C70" s="27"/>
      <c r="D70" s="1"/>
    </row>
    <row r="71" spans="1:4" x14ac:dyDescent="0.25">
      <c r="A71" s="23" t="s">
        <v>46</v>
      </c>
      <c r="B71" s="27">
        <v>0.03</v>
      </c>
      <c r="C71" s="27"/>
      <c r="D71" s="1"/>
    </row>
    <row r="72" spans="1:4" x14ac:dyDescent="0.25">
      <c r="A72" s="21" t="s">
        <v>66</v>
      </c>
      <c r="B72" s="28"/>
      <c r="C72" s="28"/>
      <c r="D72" s="1"/>
    </row>
    <row r="73" spans="1:4" x14ac:dyDescent="0.25">
      <c r="A73" s="23" t="s">
        <v>67</v>
      </c>
      <c r="B73" s="27"/>
      <c r="C73" s="27"/>
      <c r="D73" s="1"/>
    </row>
    <row r="74" spans="1:4" x14ac:dyDescent="0.25">
      <c r="A74" s="23" t="s">
        <v>68</v>
      </c>
      <c r="B74" s="27"/>
      <c r="C74" s="27"/>
      <c r="D74" s="1"/>
    </row>
    <row r="75" spans="1:4" x14ac:dyDescent="0.25">
      <c r="A75" s="23" t="s">
        <v>69</v>
      </c>
      <c r="B75" s="27"/>
      <c r="C75" s="27"/>
      <c r="D75" s="1"/>
    </row>
    <row r="76" spans="1:4" x14ac:dyDescent="0.25">
      <c r="A76" s="23" t="s">
        <v>70</v>
      </c>
      <c r="B76" s="27"/>
      <c r="C76" s="27"/>
      <c r="D76" s="1"/>
    </row>
    <row r="77" spans="1:4" x14ac:dyDescent="0.25">
      <c r="A77" s="23" t="s">
        <v>71</v>
      </c>
      <c r="B77" s="27"/>
      <c r="C77" s="27"/>
      <c r="D77" s="1"/>
    </row>
    <row r="78" spans="1:4" x14ac:dyDescent="0.25">
      <c r="A78" s="23" t="s">
        <v>46</v>
      </c>
      <c r="B78" s="27"/>
      <c r="C78" s="27"/>
      <c r="D78" s="1"/>
    </row>
    <row r="79" spans="1:4" ht="39.950000000000003" customHeight="1" x14ac:dyDescent="0.25">
      <c r="A79" s="6" t="s">
        <v>72</v>
      </c>
      <c r="B79" s="29">
        <f t="shared" ref="B79:C79" si="0">B73+B74+B75+B77</f>
        <v>0</v>
      </c>
      <c r="C79" s="29">
        <f t="shared" si="0"/>
        <v>0</v>
      </c>
      <c r="D79" s="1"/>
    </row>
    <row r="80" spans="1:4" x14ac:dyDescent="0.25">
      <c r="A80" s="21" t="s">
        <v>73</v>
      </c>
      <c r="B80" s="28"/>
      <c r="C80" s="28"/>
      <c r="D80" s="1"/>
    </row>
    <row r="81" spans="1:4" ht="18" customHeight="1" x14ac:dyDescent="0.25">
      <c r="A81" s="6" t="s">
        <v>74</v>
      </c>
      <c r="B81" s="27">
        <v>7.0000000000000007E-2</v>
      </c>
      <c r="C81" s="27"/>
      <c r="D81" s="1"/>
    </row>
    <row r="82" spans="1:4" x14ac:dyDescent="0.25">
      <c r="A82" s="23" t="s">
        <v>46</v>
      </c>
      <c r="B82" s="27">
        <v>0.03</v>
      </c>
      <c r="C82" s="27"/>
      <c r="D82" s="1"/>
    </row>
    <row r="83" spans="1:4" ht="38.1" customHeight="1" x14ac:dyDescent="0.25">
      <c r="A83" s="30" t="s">
        <v>75</v>
      </c>
      <c r="B83" s="31"/>
      <c r="C83" s="31"/>
      <c r="D83" s="1"/>
    </row>
    <row r="84" spans="1:4" x14ac:dyDescent="0.25">
      <c r="A84" s="1" t="s">
        <v>76</v>
      </c>
      <c r="B84" s="1"/>
      <c r="C84" s="1"/>
      <c r="D84" s="1"/>
    </row>
  </sheetData>
  <mergeCells count="6">
    <mergeCell ref="A2:C2"/>
    <mergeCell ref="A3:C3"/>
    <mergeCell ref="A5:C5"/>
    <mergeCell ref="A6:A7"/>
    <mergeCell ref="B6:B7"/>
    <mergeCell ref="C6:C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4" workbookViewId="0">
      <selection activeCell="B15" sqref="B15"/>
    </sheetView>
  </sheetViews>
  <sheetFormatPr defaultColWidth="11" defaultRowHeight="15.75" x14ac:dyDescent="0.25"/>
  <cols>
    <col min="1" max="1" width="55.125" customWidth="1"/>
    <col min="2" max="2" width="51" style="58" customWidth="1"/>
    <col min="6" max="6" width="32.625" customWidth="1"/>
    <col min="7" max="7" width="48" customWidth="1"/>
  </cols>
  <sheetData>
    <row r="1" spans="1:7" ht="24" customHeight="1" x14ac:dyDescent="0.25">
      <c r="A1" s="62" t="s">
        <v>158</v>
      </c>
    </row>
    <row r="2" spans="1:7" s="34" customFormat="1" ht="21.95" customHeight="1" x14ac:dyDescent="0.25">
      <c r="A2" s="36" t="s">
        <v>82</v>
      </c>
      <c r="B2" s="37" t="s">
        <v>83</v>
      </c>
      <c r="C2" s="38" t="s">
        <v>84</v>
      </c>
      <c r="D2" s="38" t="s">
        <v>85</v>
      </c>
      <c r="E2" s="38" t="s">
        <v>86</v>
      </c>
      <c r="F2" s="36" t="s">
        <v>87</v>
      </c>
      <c r="G2" s="36" t="s">
        <v>88</v>
      </c>
    </row>
    <row r="3" spans="1:7" s="35" customFormat="1" ht="18" customHeight="1" x14ac:dyDescent="0.25">
      <c r="A3" s="174" t="s">
        <v>89</v>
      </c>
      <c r="B3" s="174"/>
      <c r="C3" s="39"/>
      <c r="D3" s="39"/>
      <c r="E3" s="39"/>
      <c r="F3" s="40"/>
      <c r="G3" s="40"/>
    </row>
    <row r="4" spans="1:7" s="35" customFormat="1" ht="27" customHeight="1" x14ac:dyDescent="0.25">
      <c r="A4" s="179" t="s">
        <v>90</v>
      </c>
      <c r="B4" s="42" t="s">
        <v>91</v>
      </c>
      <c r="C4" s="43"/>
      <c r="D4" s="43"/>
      <c r="E4" s="43"/>
      <c r="F4" s="44" t="s">
        <v>92</v>
      </c>
      <c r="G4" s="44"/>
    </row>
    <row r="5" spans="1:7" s="35" customFormat="1" ht="27" customHeight="1" x14ac:dyDescent="0.25">
      <c r="A5" s="180"/>
      <c r="B5" s="52" t="s">
        <v>93</v>
      </c>
      <c r="C5" s="43"/>
      <c r="D5" s="43"/>
      <c r="E5" s="43"/>
      <c r="F5" s="44"/>
      <c r="G5" s="44"/>
    </row>
    <row r="6" spans="1:7" s="35" customFormat="1" ht="29.1" customHeight="1" x14ac:dyDescent="0.25">
      <c r="A6" s="180"/>
      <c r="B6" s="46" t="s">
        <v>130</v>
      </c>
      <c r="C6" s="51"/>
      <c r="D6" s="43"/>
      <c r="E6" s="43"/>
      <c r="F6" s="42" t="s">
        <v>148</v>
      </c>
      <c r="G6" s="44"/>
    </row>
    <row r="7" spans="1:7" s="35" customFormat="1" ht="27" customHeight="1" x14ac:dyDescent="0.25">
      <c r="A7" s="180"/>
      <c r="B7" s="46" t="s">
        <v>153</v>
      </c>
      <c r="C7" s="51"/>
      <c r="D7" s="43"/>
      <c r="E7" s="43"/>
      <c r="F7" s="44" t="s">
        <v>149</v>
      </c>
      <c r="G7" s="44"/>
    </row>
    <row r="8" spans="1:7" s="35" customFormat="1" ht="27" customHeight="1" x14ac:dyDescent="0.25">
      <c r="A8" s="180"/>
      <c r="B8" s="57" t="s">
        <v>132</v>
      </c>
      <c r="C8" s="51"/>
      <c r="D8" s="43"/>
      <c r="E8" s="43"/>
      <c r="F8" s="44" t="s">
        <v>144</v>
      </c>
      <c r="G8" s="44"/>
    </row>
    <row r="9" spans="1:7" s="35" customFormat="1" ht="30.95" customHeight="1" x14ac:dyDescent="0.25">
      <c r="A9" s="181"/>
      <c r="B9" s="57" t="s">
        <v>131</v>
      </c>
      <c r="C9" s="51"/>
      <c r="D9" s="43"/>
      <c r="E9" s="43"/>
      <c r="F9" s="52" t="s">
        <v>150</v>
      </c>
      <c r="G9" s="44"/>
    </row>
    <row r="10" spans="1:7" s="35" customFormat="1" ht="47.1" customHeight="1" x14ac:dyDescent="0.25">
      <c r="A10" s="175" t="s">
        <v>133</v>
      </c>
      <c r="B10" s="46" t="s">
        <v>134</v>
      </c>
      <c r="C10" s="51"/>
      <c r="D10" s="43"/>
      <c r="E10" s="56"/>
      <c r="F10" s="54" t="s">
        <v>147</v>
      </c>
      <c r="G10" s="59"/>
    </row>
    <row r="11" spans="1:7" s="35" customFormat="1" ht="30.95" customHeight="1" x14ac:dyDescent="0.25">
      <c r="A11" s="176"/>
      <c r="B11" s="46" t="s">
        <v>154</v>
      </c>
      <c r="C11" s="51"/>
      <c r="D11" s="43"/>
      <c r="E11" s="56"/>
      <c r="F11" s="54" t="s">
        <v>144</v>
      </c>
      <c r="G11" s="59"/>
    </row>
    <row r="12" spans="1:7" s="35" customFormat="1" ht="30.95" customHeight="1" x14ac:dyDescent="0.25">
      <c r="A12" s="176"/>
      <c r="B12" s="57" t="s">
        <v>135</v>
      </c>
      <c r="C12" s="51"/>
      <c r="D12" s="43"/>
      <c r="E12" s="56"/>
      <c r="F12" s="55" t="s">
        <v>144</v>
      </c>
      <c r="G12" s="59"/>
    </row>
    <row r="13" spans="1:7" s="35" customFormat="1" ht="30.95" customHeight="1" x14ac:dyDescent="0.25">
      <c r="A13" s="177"/>
      <c r="B13" s="54" t="s">
        <v>136</v>
      </c>
      <c r="C13" s="51"/>
      <c r="D13" s="43"/>
      <c r="E13" s="56"/>
      <c r="F13" s="54" t="s">
        <v>145</v>
      </c>
      <c r="G13" s="59"/>
    </row>
    <row r="14" spans="1:7" s="35" customFormat="1" ht="30.95" customHeight="1" x14ac:dyDescent="0.25">
      <c r="A14" s="177"/>
      <c r="B14" s="54" t="s">
        <v>137</v>
      </c>
      <c r="C14" s="51"/>
      <c r="D14" s="43"/>
      <c r="E14" s="56"/>
      <c r="F14" s="54" t="s">
        <v>145</v>
      </c>
      <c r="G14" s="59"/>
    </row>
    <row r="15" spans="1:7" s="35" customFormat="1" ht="30.95" customHeight="1" x14ac:dyDescent="0.25">
      <c r="A15" s="177"/>
      <c r="B15" s="54" t="s">
        <v>138</v>
      </c>
      <c r="C15" s="51"/>
      <c r="D15" s="43"/>
      <c r="E15" s="56"/>
      <c r="F15" s="54" t="s">
        <v>145</v>
      </c>
      <c r="G15" s="59"/>
    </row>
    <row r="16" spans="1:7" s="35" customFormat="1" ht="30.95" customHeight="1" x14ac:dyDescent="0.25">
      <c r="A16" s="177"/>
      <c r="B16" s="54" t="s">
        <v>139</v>
      </c>
      <c r="C16" s="51"/>
      <c r="D16" s="43"/>
      <c r="E16" s="56"/>
      <c r="F16" s="54" t="s">
        <v>145</v>
      </c>
      <c r="G16" s="59"/>
    </row>
    <row r="17" spans="1:7" s="35" customFormat="1" ht="45.95" customHeight="1" x14ac:dyDescent="0.25">
      <c r="A17" s="177"/>
      <c r="B17" s="54" t="s">
        <v>140</v>
      </c>
      <c r="C17" s="51"/>
      <c r="D17" s="43"/>
      <c r="E17" s="56"/>
      <c r="F17" s="54" t="s">
        <v>99</v>
      </c>
      <c r="G17" s="59"/>
    </row>
    <row r="18" spans="1:7" s="35" customFormat="1" ht="27" customHeight="1" x14ac:dyDescent="0.25">
      <c r="A18" s="177"/>
      <c r="B18" s="54" t="s">
        <v>141</v>
      </c>
      <c r="C18" s="51"/>
      <c r="D18" s="43"/>
      <c r="E18" s="56"/>
      <c r="F18" s="54" t="s">
        <v>146</v>
      </c>
      <c r="G18" s="59"/>
    </row>
    <row r="19" spans="1:7" s="35" customFormat="1" ht="27" customHeight="1" x14ac:dyDescent="0.25">
      <c r="A19" s="178"/>
      <c r="B19" s="54" t="s">
        <v>142</v>
      </c>
      <c r="C19" s="51"/>
      <c r="D19" s="43"/>
      <c r="E19" s="56"/>
      <c r="F19" s="54" t="s">
        <v>146</v>
      </c>
      <c r="G19" s="59"/>
    </row>
    <row r="20" spans="1:7" s="35" customFormat="1" ht="35.1" customHeight="1" x14ac:dyDescent="0.25">
      <c r="A20" s="168" t="s">
        <v>94</v>
      </c>
      <c r="B20" s="53" t="s">
        <v>95</v>
      </c>
      <c r="C20" s="43"/>
      <c r="D20" s="43"/>
      <c r="E20" s="43"/>
      <c r="F20" s="60" t="s">
        <v>96</v>
      </c>
      <c r="G20" s="44"/>
    </row>
    <row r="21" spans="1:7" s="35" customFormat="1" ht="21.95" customHeight="1" x14ac:dyDescent="0.25">
      <c r="A21" s="169"/>
      <c r="B21" s="41" t="s">
        <v>97</v>
      </c>
      <c r="C21" s="43"/>
      <c r="D21" s="43"/>
      <c r="E21" s="43"/>
      <c r="F21" s="45" t="s">
        <v>96</v>
      </c>
      <c r="G21" s="44"/>
    </row>
    <row r="22" spans="1:7" s="35" customFormat="1" ht="42" customHeight="1" x14ac:dyDescent="0.25">
      <c r="A22" s="169"/>
      <c r="B22" s="41" t="s">
        <v>98</v>
      </c>
      <c r="C22" s="43"/>
      <c r="D22" s="43"/>
      <c r="E22" s="43"/>
      <c r="F22" s="45" t="s">
        <v>99</v>
      </c>
      <c r="G22" s="44"/>
    </row>
    <row r="23" spans="1:7" s="35" customFormat="1" ht="33.950000000000003" customHeight="1" x14ac:dyDescent="0.25">
      <c r="A23" s="169"/>
      <c r="B23" s="41" t="s">
        <v>100</v>
      </c>
      <c r="C23" s="43"/>
      <c r="D23" s="43"/>
      <c r="E23" s="43"/>
      <c r="F23" s="45" t="s">
        <v>99</v>
      </c>
      <c r="G23" s="44"/>
    </row>
    <row r="24" spans="1:7" s="35" customFormat="1" ht="42.95" customHeight="1" x14ac:dyDescent="0.25">
      <c r="A24" s="169"/>
      <c r="B24" s="41" t="s">
        <v>101</v>
      </c>
      <c r="C24" s="43"/>
      <c r="D24" s="43"/>
      <c r="E24" s="43"/>
      <c r="F24" s="45" t="s">
        <v>99</v>
      </c>
      <c r="G24" s="44"/>
    </row>
    <row r="25" spans="1:7" s="35" customFormat="1" ht="29.1" customHeight="1" x14ac:dyDescent="0.25">
      <c r="A25" s="169"/>
      <c r="B25" s="41" t="s">
        <v>102</v>
      </c>
      <c r="C25" s="43"/>
      <c r="D25" s="43"/>
      <c r="E25" s="43"/>
      <c r="F25" s="45" t="s">
        <v>99</v>
      </c>
      <c r="G25" s="44"/>
    </row>
    <row r="26" spans="1:7" s="35" customFormat="1" ht="24.95" customHeight="1" x14ac:dyDescent="0.25">
      <c r="A26" s="170"/>
      <c r="B26" s="41" t="s">
        <v>103</v>
      </c>
      <c r="C26" s="43"/>
      <c r="D26" s="43"/>
      <c r="E26" s="43"/>
      <c r="F26" s="45" t="s">
        <v>104</v>
      </c>
      <c r="G26" s="44"/>
    </row>
    <row r="27" spans="1:7" s="35" customFormat="1" ht="21.95" customHeight="1" x14ac:dyDescent="0.25">
      <c r="A27" s="174" t="s">
        <v>105</v>
      </c>
      <c r="B27" s="174"/>
      <c r="C27" s="39"/>
      <c r="D27" s="39"/>
      <c r="E27" s="39"/>
      <c r="F27" s="40"/>
      <c r="G27" s="40"/>
    </row>
    <row r="28" spans="1:7" s="35" customFormat="1" ht="21.95" customHeight="1" x14ac:dyDescent="0.25">
      <c r="A28" s="168" t="s">
        <v>106</v>
      </c>
      <c r="B28" s="46" t="s">
        <v>107</v>
      </c>
      <c r="C28" s="43"/>
      <c r="D28" s="43">
        <v>1</v>
      </c>
      <c r="E28" s="43">
        <v>1</v>
      </c>
      <c r="F28" s="41" t="s">
        <v>108</v>
      </c>
      <c r="G28" s="44"/>
    </row>
    <row r="29" spans="1:7" s="35" customFormat="1" ht="38.1" customHeight="1" x14ac:dyDescent="0.25">
      <c r="A29" s="169"/>
      <c r="B29" s="47" t="s">
        <v>109</v>
      </c>
      <c r="C29" s="43"/>
      <c r="D29" s="43"/>
      <c r="E29" s="43"/>
      <c r="F29" s="41" t="s">
        <v>110</v>
      </c>
      <c r="G29" s="44"/>
    </row>
    <row r="30" spans="1:7" s="35" customFormat="1" ht="30.95" customHeight="1" x14ac:dyDescent="0.25">
      <c r="A30" s="169"/>
      <c r="B30" s="47" t="s">
        <v>111</v>
      </c>
      <c r="C30" s="43"/>
      <c r="D30" s="43"/>
      <c r="E30" s="43"/>
      <c r="F30" s="41" t="s">
        <v>110</v>
      </c>
      <c r="G30" s="44"/>
    </row>
    <row r="31" spans="1:7" s="35" customFormat="1" ht="30" customHeight="1" x14ac:dyDescent="0.25">
      <c r="A31" s="169"/>
      <c r="B31" s="47" t="s">
        <v>112</v>
      </c>
      <c r="C31" s="43"/>
      <c r="D31" s="43"/>
      <c r="E31" s="43"/>
      <c r="F31" s="41" t="s">
        <v>110</v>
      </c>
      <c r="G31" s="44"/>
    </row>
    <row r="32" spans="1:7" s="35" customFormat="1" ht="30.95" customHeight="1" x14ac:dyDescent="0.25">
      <c r="A32" s="169"/>
      <c r="B32" s="46" t="s">
        <v>113</v>
      </c>
      <c r="C32" s="43"/>
      <c r="D32" s="43"/>
      <c r="E32" s="43"/>
      <c r="F32" s="41" t="s">
        <v>110</v>
      </c>
      <c r="G32" s="44"/>
    </row>
    <row r="33" spans="1:7" s="35" customFormat="1" ht="21.95" customHeight="1" x14ac:dyDescent="0.25">
      <c r="A33" s="169"/>
      <c r="B33" s="46" t="s">
        <v>114</v>
      </c>
      <c r="C33" s="43"/>
      <c r="D33" s="43"/>
      <c r="E33" s="43"/>
      <c r="F33" s="41" t="s">
        <v>110</v>
      </c>
      <c r="G33" s="44"/>
    </row>
    <row r="34" spans="1:7" s="35" customFormat="1" ht="21.95" customHeight="1" x14ac:dyDescent="0.25">
      <c r="A34" s="169"/>
      <c r="B34" s="46" t="s">
        <v>115</v>
      </c>
      <c r="C34" s="43"/>
      <c r="D34" s="43"/>
      <c r="E34" s="43"/>
      <c r="F34" s="41" t="s">
        <v>116</v>
      </c>
      <c r="G34" s="44"/>
    </row>
    <row r="35" spans="1:7" s="35" customFormat="1" ht="27.95" customHeight="1" x14ac:dyDescent="0.25">
      <c r="A35" s="169"/>
      <c r="B35" s="47" t="s">
        <v>117</v>
      </c>
      <c r="C35" s="43"/>
      <c r="D35" s="43"/>
      <c r="E35" s="43"/>
      <c r="F35" s="41" t="s">
        <v>116</v>
      </c>
      <c r="G35" s="44"/>
    </row>
    <row r="36" spans="1:7" s="35" customFormat="1" ht="32.1" customHeight="1" x14ac:dyDescent="0.25">
      <c r="A36" s="170"/>
      <c r="B36" s="41" t="s">
        <v>118</v>
      </c>
      <c r="C36" s="43"/>
      <c r="D36" s="43"/>
      <c r="E36" s="43"/>
      <c r="F36" s="48" t="s">
        <v>99</v>
      </c>
      <c r="G36" s="44"/>
    </row>
    <row r="37" spans="1:7" s="35" customFormat="1" ht="21.95" customHeight="1" x14ac:dyDescent="0.25">
      <c r="A37" s="49" t="s">
        <v>119</v>
      </c>
      <c r="B37" s="50"/>
      <c r="C37" s="39"/>
      <c r="D37" s="39"/>
      <c r="E37" s="39"/>
      <c r="F37" s="40"/>
      <c r="G37" s="40"/>
    </row>
    <row r="38" spans="1:7" s="35" customFormat="1" ht="26.1" customHeight="1" x14ac:dyDescent="0.25">
      <c r="A38" s="171" t="s">
        <v>143</v>
      </c>
      <c r="B38" s="42" t="s">
        <v>120</v>
      </c>
      <c r="C38" s="43"/>
      <c r="D38" s="43"/>
      <c r="E38" s="43"/>
      <c r="F38" s="48" t="s">
        <v>129</v>
      </c>
      <c r="G38" s="44"/>
    </row>
    <row r="39" spans="1:7" s="35" customFormat="1" ht="21.95" customHeight="1" x14ac:dyDescent="0.25">
      <c r="A39" s="172"/>
      <c r="B39" s="42" t="s">
        <v>121</v>
      </c>
      <c r="C39" s="43"/>
      <c r="D39" s="43"/>
      <c r="E39" s="43"/>
      <c r="F39" s="48" t="s">
        <v>125</v>
      </c>
      <c r="G39" s="44"/>
    </row>
    <row r="40" spans="1:7" s="35" customFormat="1" ht="21.95" customHeight="1" x14ac:dyDescent="0.25">
      <c r="A40" s="172"/>
      <c r="B40" s="42" t="s">
        <v>122</v>
      </c>
      <c r="C40" s="43"/>
      <c r="D40" s="43"/>
      <c r="E40" s="43"/>
      <c r="F40" s="48" t="s">
        <v>126</v>
      </c>
      <c r="G40" s="44"/>
    </row>
    <row r="41" spans="1:7" s="35" customFormat="1" ht="21.95" customHeight="1" x14ac:dyDescent="0.25">
      <c r="A41" s="172"/>
      <c r="B41" s="42" t="s">
        <v>123</v>
      </c>
      <c r="C41" s="43"/>
      <c r="D41" s="43"/>
      <c r="E41" s="43"/>
      <c r="F41" s="48" t="s">
        <v>127</v>
      </c>
      <c r="G41" s="44"/>
    </row>
    <row r="42" spans="1:7" ht="21" customHeight="1" x14ac:dyDescent="0.25">
      <c r="A42" s="173"/>
      <c r="B42" s="42" t="s">
        <v>124</v>
      </c>
      <c r="C42" s="33"/>
      <c r="D42" s="33"/>
      <c r="E42" s="33"/>
      <c r="F42" s="48" t="s">
        <v>128</v>
      </c>
      <c r="G42" s="33"/>
    </row>
  </sheetData>
  <mergeCells count="7">
    <mergeCell ref="A28:A36"/>
    <mergeCell ref="A38:A42"/>
    <mergeCell ref="A3:B3"/>
    <mergeCell ref="A27:B27"/>
    <mergeCell ref="A10:A19"/>
    <mergeCell ref="A4:A9"/>
    <mergeCell ref="A20:A26"/>
  </mergeCells>
  <hyperlinks>
    <hyperlink ref="B29" r:id="rId1"/>
    <hyperlink ref="B30" r:id="rId2"/>
    <hyperlink ref="B31" r:id="rId3"/>
    <hyperlink ref="B35" r:id="rId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CDE455-7137-412A-9195-89C7C4A87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A75C5-DACB-417E-B37A-98DAB239AAA2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80129174-c05c-43cc-8e32-21fcbdfe51bb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320D55-7D99-4697-93AC-93607831C1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KPIs</vt:lpstr>
      <vt:lpstr>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Duckworth Henrietta</cp:lastModifiedBy>
  <dcterms:created xsi:type="dcterms:W3CDTF">2016-10-07T08:01:17Z</dcterms:created>
  <dcterms:modified xsi:type="dcterms:W3CDTF">2017-04-11T10:51:14Z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