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K9" i="34" l="1"/>
  <c r="AJ9" i="34"/>
  <c r="AI9" i="34"/>
  <c r="AH9" i="34"/>
  <c r="AG9" i="34"/>
  <c r="AF9" i="34"/>
  <c r="AE9" i="34"/>
  <c r="AD9" i="34"/>
  <c r="AC9" i="34"/>
  <c r="AB9" i="34"/>
  <c r="AA9" i="34"/>
  <c r="Z9" i="34"/>
  <c r="Y9" i="34"/>
  <c r="X9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AV69" i="9" l="1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G69" i="9"/>
  <c r="L65" i="9"/>
  <c r="H65" i="9"/>
  <c r="D65" i="9"/>
  <c r="AU64" i="9"/>
  <c r="AV64" i="9" s="1"/>
  <c r="AW64" i="9" s="1"/>
  <c r="AU63" i="9"/>
  <c r="AV63" i="9" s="1"/>
  <c r="AW63" i="9" s="1"/>
  <c r="I63" i="9"/>
  <c r="I61" i="9" s="1"/>
  <c r="I65" i="9" s="1"/>
  <c r="G63" i="9"/>
  <c r="E63" i="9"/>
  <c r="AU62" i="9"/>
  <c r="AV62" i="9" s="1"/>
  <c r="AW62" i="9" s="1"/>
  <c r="G62" i="9"/>
  <c r="G61" i="9" s="1"/>
  <c r="G65" i="9" s="1"/>
  <c r="G70" i="9" s="1"/>
  <c r="E62" i="9"/>
  <c r="AT61" i="9"/>
  <c r="AT65" i="9" s="1"/>
  <c r="AT70" i="9" s="1"/>
  <c r="AS61" i="9"/>
  <c r="AS65" i="9" s="1"/>
  <c r="AS70" i="9" s="1"/>
  <c r="AR61" i="9"/>
  <c r="AR65" i="9" s="1"/>
  <c r="AR70" i="9" s="1"/>
  <c r="AQ61" i="9"/>
  <c r="AQ65" i="9" s="1"/>
  <c r="AQ70" i="9" s="1"/>
  <c r="AP61" i="9"/>
  <c r="AP65" i="9" s="1"/>
  <c r="AP70" i="9" s="1"/>
  <c r="AO61" i="9"/>
  <c r="AO65" i="9" s="1"/>
  <c r="AO70" i="9" s="1"/>
  <c r="AN61" i="9"/>
  <c r="AN65" i="9" s="1"/>
  <c r="AN70" i="9" s="1"/>
  <c r="AM61" i="9"/>
  <c r="AM65" i="9" s="1"/>
  <c r="AM70" i="9" s="1"/>
  <c r="AL61" i="9"/>
  <c r="AL65" i="9" s="1"/>
  <c r="AL70" i="9" s="1"/>
  <c r="AK61" i="9"/>
  <c r="AK65" i="9" s="1"/>
  <c r="AK70" i="9" s="1"/>
  <c r="AJ61" i="9"/>
  <c r="AJ65" i="9" s="1"/>
  <c r="AJ70" i="9" s="1"/>
  <c r="AI61" i="9"/>
  <c r="AI65" i="9" s="1"/>
  <c r="AI70" i="9" s="1"/>
  <c r="AH61" i="9"/>
  <c r="AH65" i="9" s="1"/>
  <c r="AH70" i="9" s="1"/>
  <c r="AG61" i="9"/>
  <c r="AG65" i="9" s="1"/>
  <c r="AG70" i="9" s="1"/>
  <c r="AF61" i="9"/>
  <c r="AF65" i="9" s="1"/>
  <c r="AF70" i="9" s="1"/>
  <c r="AE61" i="9"/>
  <c r="AE65" i="9" s="1"/>
  <c r="AE70" i="9" s="1"/>
  <c r="AD61" i="9"/>
  <c r="AD65" i="9" s="1"/>
  <c r="AD70" i="9" s="1"/>
  <c r="AC61" i="9"/>
  <c r="AC65" i="9" s="1"/>
  <c r="AC70" i="9" s="1"/>
  <c r="AB61" i="9"/>
  <c r="AB65" i="9" s="1"/>
  <c r="AB70" i="9" s="1"/>
  <c r="AA61" i="9"/>
  <c r="AA65" i="9" s="1"/>
  <c r="AA70" i="9" s="1"/>
  <c r="Z61" i="9"/>
  <c r="Z65" i="9" s="1"/>
  <c r="Z70" i="9" s="1"/>
  <c r="Y61" i="9"/>
  <c r="Y65" i="9" s="1"/>
  <c r="Y70" i="9" s="1"/>
  <c r="X61" i="9"/>
  <c r="X65" i="9" s="1"/>
  <c r="X70" i="9" s="1"/>
  <c r="W61" i="9"/>
  <c r="W65" i="9" s="1"/>
  <c r="W70" i="9" s="1"/>
  <c r="V61" i="9"/>
  <c r="V65" i="9" s="1"/>
  <c r="V70" i="9" s="1"/>
  <c r="U61" i="9"/>
  <c r="U65" i="9" s="1"/>
  <c r="U70" i="9" s="1"/>
  <c r="T61" i="9"/>
  <c r="T65" i="9" s="1"/>
  <c r="T70" i="9" s="1"/>
  <c r="S61" i="9"/>
  <c r="S65" i="9" s="1"/>
  <c r="S70" i="9" s="1"/>
  <c r="R61" i="9"/>
  <c r="R65" i="9" s="1"/>
  <c r="R70" i="9" s="1"/>
  <c r="Q61" i="9"/>
  <c r="Q65" i="9" s="1"/>
  <c r="Q70" i="9" s="1"/>
  <c r="P61" i="9"/>
  <c r="P65" i="9" s="1"/>
  <c r="P70" i="9" s="1"/>
  <c r="O61" i="9"/>
  <c r="O65" i="9" s="1"/>
  <c r="O70" i="9" s="1"/>
  <c r="N61" i="9"/>
  <c r="M61" i="9"/>
  <c r="M65" i="9" s="1"/>
  <c r="M70" i="9" s="1"/>
  <c r="K61" i="9"/>
  <c r="K65" i="9" s="1"/>
  <c r="J61" i="9"/>
  <c r="J65" i="9" s="1"/>
  <c r="H61" i="9"/>
  <c r="F61" i="9"/>
  <c r="F65" i="9" s="1"/>
  <c r="E61" i="9"/>
  <c r="E65" i="9" s="1"/>
  <c r="D61" i="9"/>
  <c r="AU61" i="9" l="1"/>
  <c r="AV61" i="9" s="1"/>
  <c r="AW61" i="9" s="1"/>
  <c r="N65" i="9"/>
  <c r="G9" i="47"/>
  <c r="AU65" i="9" l="1"/>
  <c r="N70" i="9"/>
  <c r="I76" i="48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AU70" i="9" l="1"/>
  <c r="AV65" i="9"/>
  <c r="I9" i="22"/>
  <c r="G9" i="22"/>
  <c r="G8" i="22" s="1"/>
  <c r="I9" i="23"/>
  <c r="G9" i="23"/>
  <c r="E9" i="23"/>
  <c r="D25" i="9"/>
  <c r="F25" i="9"/>
  <c r="H25" i="9"/>
  <c r="I25" i="9"/>
  <c r="J25" i="9"/>
  <c r="K25" i="9"/>
  <c r="D28" i="9"/>
  <c r="E28" i="9"/>
  <c r="F28" i="9"/>
  <c r="G28" i="9"/>
  <c r="H28" i="9"/>
  <c r="I28" i="9"/>
  <c r="J28" i="9"/>
  <c r="K28" i="9"/>
  <c r="D31" i="9"/>
  <c r="E31" i="9"/>
  <c r="F31" i="9"/>
  <c r="G31" i="9"/>
  <c r="H31" i="9"/>
  <c r="I31" i="9"/>
  <c r="J31" i="9"/>
  <c r="K31" i="9"/>
  <c r="D34" i="9"/>
  <c r="E34" i="9"/>
  <c r="F34" i="9"/>
  <c r="G34" i="9"/>
  <c r="H34" i="9"/>
  <c r="I34" i="9"/>
  <c r="J34" i="9"/>
  <c r="K34" i="9"/>
  <c r="D37" i="9"/>
  <c r="E37" i="9"/>
  <c r="F37" i="9"/>
  <c r="G37" i="9"/>
  <c r="H37" i="9"/>
  <c r="I37" i="9"/>
  <c r="J37" i="9"/>
  <c r="K37" i="9"/>
  <c r="D40" i="9"/>
  <c r="E40" i="9"/>
  <c r="F40" i="9"/>
  <c r="G40" i="9"/>
  <c r="H40" i="9"/>
  <c r="I40" i="9"/>
  <c r="J40" i="9"/>
  <c r="K40" i="9"/>
  <c r="D43" i="9"/>
  <c r="E43" i="9"/>
  <c r="F43" i="9"/>
  <c r="G43" i="9"/>
  <c r="H43" i="9"/>
  <c r="I43" i="9"/>
  <c r="J43" i="9"/>
  <c r="K43" i="9"/>
  <c r="D49" i="9"/>
  <c r="F49" i="9"/>
  <c r="H49" i="9"/>
  <c r="I49" i="9"/>
  <c r="J49" i="9"/>
  <c r="K49" i="9"/>
  <c r="M49" i="9"/>
  <c r="D52" i="9"/>
  <c r="E52" i="9"/>
  <c r="F52" i="9"/>
  <c r="G52" i="9"/>
  <c r="H52" i="9"/>
  <c r="I52" i="9"/>
  <c r="J52" i="9"/>
  <c r="K52" i="9"/>
  <c r="M52" i="9"/>
  <c r="D55" i="9"/>
  <c r="E55" i="9"/>
  <c r="F55" i="9"/>
  <c r="G55" i="9"/>
  <c r="H55" i="9"/>
  <c r="I55" i="9"/>
  <c r="J55" i="9"/>
  <c r="K55" i="9"/>
  <c r="M55" i="9"/>
  <c r="D58" i="9"/>
  <c r="E58" i="9"/>
  <c r="F58" i="9"/>
  <c r="G58" i="9"/>
  <c r="H58" i="9"/>
  <c r="I58" i="9"/>
  <c r="J58" i="9"/>
  <c r="K58" i="9"/>
  <c r="M58" i="9"/>
  <c r="D46" i="9"/>
  <c r="E46" i="9"/>
  <c r="F46" i="9"/>
  <c r="G46" i="9"/>
  <c r="H46" i="9"/>
  <c r="I46" i="9"/>
  <c r="J46" i="9"/>
  <c r="K46" i="9"/>
  <c r="E9" i="22"/>
  <c r="G26" i="9"/>
  <c r="G25" i="9" s="1"/>
  <c r="I9" i="9"/>
  <c r="G9" i="9"/>
  <c r="F8" i="22"/>
  <c r="E26" i="9"/>
  <c r="E25" i="9" s="1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U10" i="34"/>
  <c r="T10" i="34"/>
  <c r="R10" i="34"/>
  <c r="Q10" i="34"/>
  <c r="O10" i="34"/>
  <c r="N10" i="34"/>
  <c r="M10" i="34"/>
  <c r="L10" i="34"/>
  <c r="K10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V70" i="9" l="1"/>
  <c r="AW65" i="9"/>
  <c r="AB79" i="22"/>
  <c r="AB84" i="22" s="1"/>
  <c r="S10" i="34" s="1"/>
  <c r="AN79" i="22"/>
  <c r="AN84" i="22" s="1"/>
  <c r="AE10" i="34" s="1"/>
  <c r="AH79" i="22"/>
  <c r="AH83" i="22" s="1"/>
  <c r="AH84" i="22" s="1"/>
  <c r="Y10" i="34" s="1"/>
  <c r="AD83" i="22"/>
  <c r="AD84" i="22" s="1"/>
  <c r="AB83" i="22"/>
  <c r="AF83" i="22"/>
  <c r="AF84" i="22"/>
  <c r="AJ83" i="22"/>
  <c r="AJ84" i="22"/>
  <c r="AN83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 s="1"/>
  <c r="V10" i="34" s="1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H73" i="24" l="1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9" i="9" s="1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41" i="22" l="1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7" i="9"/>
  <c r="I56" i="9"/>
  <c r="I54" i="9"/>
  <c r="I53" i="9"/>
  <c r="I51" i="9"/>
  <c r="I50" i="9"/>
  <c r="I48" i="9"/>
  <c r="I47" i="9"/>
  <c r="I45" i="9"/>
  <c r="I44" i="9"/>
  <c r="I42" i="9"/>
  <c r="I41" i="9"/>
  <c r="I39" i="9"/>
  <c r="I38" i="9"/>
  <c r="I36" i="9"/>
  <c r="I35" i="9"/>
  <c r="I33" i="9"/>
  <c r="I32" i="9"/>
  <c r="I30" i="9"/>
  <c r="I29" i="9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4" i="9"/>
  <c r="E53" i="9"/>
  <c r="E51" i="9"/>
  <c r="E50" i="9"/>
  <c r="E49" i="9" s="1"/>
  <c r="E48" i="9"/>
  <c r="E47" i="9"/>
  <c r="E45" i="9"/>
  <c r="E44" i="9"/>
  <c r="E42" i="9"/>
  <c r="E41" i="9"/>
  <c r="E39" i="9"/>
  <c r="E38" i="9"/>
  <c r="E36" i="9"/>
  <c r="E35" i="9"/>
  <c r="E33" i="9"/>
  <c r="E32" i="9"/>
  <c r="E30" i="9"/>
  <c r="E29" i="9"/>
  <c r="E27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36" i="22" l="1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A15" i="34" l="1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Z8" i="9"/>
  <c r="AE26" i="34" s="1"/>
  <c r="Y8" i="9"/>
  <c r="X8" i="9"/>
  <c r="Y26" i="34" s="1"/>
  <c r="W8" i="9"/>
  <c r="P8" i="9"/>
  <c r="G26" i="34" s="1"/>
  <c r="Q8" i="9"/>
  <c r="H26" i="34" s="1"/>
  <c r="R8" i="9"/>
  <c r="S8" i="9"/>
  <c r="J26" i="34" s="1"/>
  <c r="T8" i="9"/>
  <c r="U8" i="9"/>
  <c r="V8" i="9"/>
  <c r="O8" i="9"/>
  <c r="N8" i="9"/>
  <c r="AB26" i="34" l="1"/>
  <c r="P26" i="34"/>
  <c r="S26" i="34"/>
  <c r="I26" i="34"/>
  <c r="AW23" i="9"/>
  <c r="AW12" i="9"/>
  <c r="AW14" i="9"/>
  <c r="AW9" i="9"/>
  <c r="AW24" i="9"/>
  <c r="AW11" i="9"/>
  <c r="AW15" i="9"/>
  <c r="AW13" i="9"/>
  <c r="AW10" i="9"/>
  <c r="AU8" i="9"/>
  <c r="AV8" i="9" s="1"/>
  <c r="F26" i="34" l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<sst xmlns="http://schemas.openxmlformats.org/spreadsheetml/2006/main" count="1101" uniqueCount="477">
  <si>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</si>
  <si>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</si>
  <si>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</si>
  <si>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</si>
  <si>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</si>
  <si>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</si>
  <si>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</si>
  <si>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</si>
  <si>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</si>
  <si>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</si>
  <si>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</si>
  <si>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</si>
  <si>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</si>
  <si>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</si>
  <si>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</si>
  <si>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</si>
  <si>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</si>
  <si>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</si>
  <si>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</si>
  <si>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</si>
  <si>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</si>
  <si>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</si>
  <si>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</si>
  <si>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</si>
  <si>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</si>
  <si>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</si>
  <si>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</si>
  <si>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</si>
  <si>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</si>
  <si>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</si>
  <si>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</si>
  <si>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</si>
  <si>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</si>
  <si>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</si>
  <si>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</si>
  <si>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</si>
  <si>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</si>
  <si>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</si>
  <si>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</si>
  <si>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</si>
  <si>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</si>
  <si>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</si>
  <si>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</si>
  <si>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</si>
  <si>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</si>
  <si>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</si>
  <si>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</si>
  <si>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</si>
  <si>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</si>
  <si>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</si>
  <si>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</si>
  <si>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</si>
  <si>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</si>
  <si>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</si>
  <si>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</si>
  <si>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</si>
  <si>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</si>
  <si>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</si>
  <si>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</si>
  <si>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</si>
  <si>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</si>
  <si>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</si>
  <si>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</si>
  <si>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</si>
  <si>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</si>
  <si>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</si>
  <si>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</si>
  <si>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</si>
  <si>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</si>
  <si>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</si>
  <si>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</si>
  <si>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</si>
  <si>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</si>
  <si>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</si>
  <si>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</si>
  <si>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</si>
  <si>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</si>
  <si>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</si>
  <si>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</si>
  <si>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</si>
  <si>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</si>
  <si>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</si>
  <si>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</si>
  <si>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</si>
  <si>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</si>
  <si>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</si>
  <si>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</si>
  <si>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</si>
  <si>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</si>
  <si>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</si>
  <si>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</si>
  <si>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</si>
  <si>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</si>
  <si>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</si>
  <si>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</si>
  <si>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</si>
  <si>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</si>
  <si>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</si>
  <si>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</si>
  <si>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</si>
  <si>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</si>
  <si>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</si>
  <si>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</si>
  <si>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</si>
  <si>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</si>
  <si>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</si>
  <si>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</si>
  <si>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</si>
  <si>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</si>
  <si>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</si>
  <si>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</si>
  <si>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</si>
  <si>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</si>
  <si>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</si>
  <si>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</si>
  <si>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</si>
  <si>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</si>
  <si>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</si>
  <si>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</si>
  <si>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</si>
  <si>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</si>
  <si>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</si>
  <si>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</si>
  <si>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</si>
  <si>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</si>
  <si>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</si>
  <si>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</si>
  <si>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</si>
  <si>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</si>
  <si>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</si>
  <si>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</si>
  <si>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</si>
  <si>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</si>
  <si>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</si>
  <si>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</si>
  <si>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</si>
  <si>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</si>
  <si>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</si>
  <si>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</si>
  <si>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</si>
  <si>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</si>
  <si>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</si>
  <si>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</si>
  <si>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</si>
  <si>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</si>
  <si>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</si>
  <si>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</si>
  <si>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</si>
  <si>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</si>
  <si>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</si>
  <si>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</si>
  <si>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</si>
  <si>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</si>
  <si>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</si>
  <si>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</si>
  <si>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</si>
  <si>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</si>
  <si>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</si>
  <si>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</si>
  <si>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</si>
  <si>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</si>
  <si>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</si>
  <si>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</si>
  <si>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</si>
  <si>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</si>
  <si>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</si>
  <si>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</si>
  <si>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</si>
  <si>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</si>
  <si>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</si>
  <si>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</si>
  <si>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</si>
  <si>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</si>
  <si>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</si>
  <si>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</si>
  <si>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</si>
  <si>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</si>
  <si>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</si>
  <si>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</si>
  <si>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</si>
  <si>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</si>
  <si>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</si>
  <si>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</si>
  <si>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</si>
  <si>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</si>
  <si>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</si>
  <si>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</si>
  <si>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</si>
  <si>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</si>
  <si>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</si>
  <si>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</si>
  <si>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</si>
  <si>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</si>
  <si>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</si>
  <si>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</si>
  <si>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</si>
  <si>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</si>
  <si>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</si>
  <si>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</si>
  <si>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</si>
  <si>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</si>
  <si>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</si>
  <si>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</si>
  <si>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</si>
  <si>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</si>
  <si>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</si>
  <si>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</si>
  <si>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</si>
  <si>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</si>
  <si>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</si>
  <si>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</si>
  <si>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</si>
  <si>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</si>
  <si>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</si>
  <si>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</si>
  <si>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</si>
  <si>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</si>
  <si>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</si>
  <si>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</si>
  <si>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</si>
  <si>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</si>
  <si>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</si>
  <si>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</si>
  <si>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</si>
  <si>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</si>
  <si>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</si>
  <si>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</si>
  <si>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</si>
  <si>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</si>
  <si>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</si>
  <si>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</si>
  <si>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</si>
  <si>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</si>
  <si>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</si>
  <si>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</si>
  <si>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</si>
  <si>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</si>
  <si>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</si>
  <si>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</si>
  <si>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</si>
  <si>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</si>
  <si>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</si>
  <si>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</si>
  <si>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</si>
  <si>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</si>
  <si>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</si>
  <si>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</si>
  <si>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</si>
  <si>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</si>
  <si>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</si>
  <si>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</si>
  <si>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</si>
  <si>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</si>
  <si>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</si>
  <si>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</si>
  <si>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</si>
  <si>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</si>
  <si>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</si>
  <si>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</si>
  <si>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</si>
  <si>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</si>
  <si>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</si>
  <si>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</si>
  <si>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</si>
  <si>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</si>
  <si>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</si>
  <si>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</si>
  <si>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</si>
  <si>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</si>
  <si>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</si>
  <si>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</si>
  <si>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</si>
  <si>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</si>
  <si>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</si>
  <si>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</si>
  <si>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</si>
  <si>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</si>
  <si>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</si>
  <si>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</si>
  <si>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</si>
  <si>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</si>
  <si>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</si>
  <si>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</si>
  <si>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</si>
  <si>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</si>
  <si>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</si>
  <si>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</si>
  <si>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</si>
  <si>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</si>
  <si>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</si>
  <si>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</si>
  <si>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</si>
  <si>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</si>
  <si>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</si>
  <si>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</si>
  <si>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</si>
  <si>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</si>
  <si>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</si>
  <si>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</si>
  <si>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</si>
  <si>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</si>
  <si>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</si>
  <si>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</si>
  <si>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</si>
  <si>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</si>
  <si>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</si>
  <si>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</si>
  <si>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</si>
  <si>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</si>
  <si>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</si>
  <si>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</si>
  <si>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</si>
  <si>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</si>
  <si>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</si>
  <si>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</si>
  <si>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</si>
  <si>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</si>
  <si>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</si>
  <si>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</si>
  <si>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</si>
  <si>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</si>
  <si>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</si>
  <si>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</si>
  <si>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</si>
  <si>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</si>
  <si>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</si>
  <si>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</si>
  <si>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</si>
  <si>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</si>
  <si>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</si>
  <si>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</si>
  <si>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</si>
  <si>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</si>
  <si>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</si>
  <si>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</si>
  <si>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</si>
  <si>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</si>
  <si>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</si>
  <si>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</si>
  <si>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</si>
  <si>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</si>
  <si>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</si>
  <si>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</si>
  <si>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</si>
  <si>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</si>
  <si>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</si>
  <si>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</si>
  <si>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</si>
  <si>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</si>
  <si>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</si>
  <si>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</si>
  <si>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</si>
  <si>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</si>
  <si>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</si>
  <si>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</si>
  <si>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</si>
  <si>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</si>
  <si>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</si>
  <si>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</si>
  <si>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</si>
  <si>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</si>
  <si>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</si>
  <si>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</si>
  <si>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</si>
  <si>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</si>
  <si>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</si>
  <si>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</si>
  <si>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</si>
  <si>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</si>
  <si>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</si>
  <si>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</si>
  <si>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</si>
  <si>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</si>
  <si>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</si>
  <si>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</si>
  <si>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</si>
  <si>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</si>
  <si>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</si>
  <si>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</si>
  <si>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</si>
  <si>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</si>
  <si>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</si>
  <si>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</si>
  <si>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</si>
  <si>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</si>
  <si>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</si>
  <si>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</si>
  <si>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</si>
  <si>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</si>
  <si>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</si>
  <si>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</si>
  <si>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</si>
  <si>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</si>
  <si>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</si>
  <si>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</si>
  <si>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</si>
  <si>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</si>
  <si>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</si>
  <si>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</si>
  <si>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</si>
  <si>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</si>
  <si>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</si>
  <si>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</si>
  <si>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</si>
  <si>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</si>
  <si>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</si>
  <si>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</si>
  <si>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</si>
  <si>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</si>
  <si>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</si>
  <si>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</si>
  <si>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</si>
  <si>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</si>
  <si>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</si>
  <si>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</si>
  <si>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</si>
  <si>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</si>
  <si>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</si>
  <si>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</si>
  <si>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</si>
  <si>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</si>
  <si>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</si>
  <si>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</si>
  <si>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</si>
  <si>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</si>
  <si>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</si>
  <si>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</si>
  <si>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</si>
  <si>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</si>
  <si>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</si>
  <si>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</si>
  <si>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</si>
  <si>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</si>
  <si>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</si>
  <si>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</si>
  <si>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</si>
  <si>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</si>
  <si>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</si>
  <si>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</si>
  <si>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</si>
  <si>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</si>
  <si>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</si>
  <si>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</si>
  <si>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</si>
  <si>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</si>
  <si>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</si>
  <si>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</si>
  <si>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</si>
  <si>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</si>
  <si>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</si>
  <si>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</si>
  <si>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</si>
  <si>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</si>
  <si>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</si>
  <si>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</si>
  <si>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</si>
  <si>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</si>
  <si>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</si>
  <si>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</si>
  <si>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</si>
  <si>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</si>
  <si>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</si>
  <si>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</si>
  <si>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</si>
  <si>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</si>
  <si>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</si>
  <si>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</si>
  <si>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</si>
  <si>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</si>
  <si>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</si>
  <si>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</si>
  <si>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</si>
  <si>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K200</t>
  </si>
  <si>
    <t>Grants</t>
  </si>
  <si>
    <t>Headline budget</t>
  </si>
  <si>
    <t>Music - Serious Programme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</si>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</sst>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9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B18" sqref="B18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475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476</v>
      </c>
      <c r="B15" s="37"/>
      <c r="C15" s="454"/>
      <c r="E15" s="162"/>
      <c r="F15" s="162"/>
    </row>
    <row r="16" spans="1:6" ht="22.5" customHeight="1" x14ac:dyDescent="0.25">
      <c r="C16" s="455"/>
      <c r="E16" s="162"/>
      <c r="F16" s="162"/>
    </row>
    <row r="17" spans="1:9" ht="22.5" customHeight="1" x14ac:dyDescent="0.25">
      <c r="C17" s="455"/>
      <c r="E17" s="162"/>
      <c r="F17" s="162"/>
    </row>
    <row r="18" spans="1:9" ht="22.5" customHeight="1" x14ac:dyDescent="0.25">
      <c r="C18" s="456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IF(F93&gt;D93,"Budget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IF(AW93&lt;0,"Actual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4"/>
      <c r="E94" s="504"/>
      <c r="F94" s="504"/>
      <c r="G94" s="504"/>
      <c r="H94" s="505"/>
      <c r="I94" s="506"/>
      <c r="J94" s="506"/>
      <c r="K94" s="506"/>
      <c r="L94" s="507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589" priority="205" operator="lessThan">
      <formula>0</formula>
    </cfRule>
  </conditionalFormatting>
  <conditionalFormatting sqref="AW8">
    <cfRule type="cellIs" dxfId="588" priority="204" operator="lessThan">
      <formula>0</formula>
    </cfRule>
  </conditionalFormatting>
  <conditionalFormatting sqref="G3">
    <cfRule type="containsText" dxfId="587" priority="203" operator="containsText" text="Budget">
      <formula>NOT(ISERROR(SEARCH("Budget",G3)))</formula>
    </cfRule>
  </conditionalFormatting>
  <conditionalFormatting sqref="G4">
    <cfRule type="containsText" dxfId="586" priority="202" operator="containsText" text="forecast">
      <formula>NOT(ISERROR(SEARCH("forecast",G4)))</formula>
    </cfRule>
  </conditionalFormatting>
  <conditionalFormatting sqref="E93">
    <cfRule type="cellIs" dxfId="585" priority="82" operator="greaterThan">
      <formula>0</formula>
    </cfRule>
    <cfRule type="cellIs" dxfId="584" priority="170" operator="lessThan">
      <formula>0</formula>
    </cfRule>
  </conditionalFormatting>
  <conditionalFormatting sqref="I93">
    <cfRule type="cellIs" dxfId="583" priority="81" operator="greaterThan">
      <formula>0</formula>
    </cfRule>
    <cfRule type="cellIs" dxfId="582" priority="156" operator="lessThan">
      <formula>0</formula>
    </cfRule>
  </conditionalFormatting>
  <conditionalFormatting sqref="AW28">
    <cfRule type="cellIs" dxfId="581" priority="155" operator="lessThan">
      <formula>0</formula>
    </cfRule>
  </conditionalFormatting>
  <conditionalFormatting sqref="AW32:AW40">
    <cfRule type="cellIs" dxfId="580" priority="152" operator="lessThan">
      <formula>0</formula>
    </cfRule>
  </conditionalFormatting>
  <conditionalFormatting sqref="AW44:AW45">
    <cfRule type="cellIs" dxfId="579" priority="149" operator="lessThan">
      <formula>0</formula>
    </cfRule>
  </conditionalFormatting>
  <conditionalFormatting sqref="AW49:AW52">
    <cfRule type="cellIs" dxfId="578" priority="146" operator="lessThan">
      <formula>0</formula>
    </cfRule>
  </conditionalFormatting>
  <conditionalFormatting sqref="AW56:AW62">
    <cfRule type="cellIs" dxfId="577" priority="143" operator="lessThan">
      <formula>0</formula>
    </cfRule>
  </conditionalFormatting>
  <conditionalFormatting sqref="AW66:AW68">
    <cfRule type="cellIs" dxfId="576" priority="140" operator="lessThan">
      <formula>0</formula>
    </cfRule>
  </conditionalFormatting>
  <conditionalFormatting sqref="AW75:AW78">
    <cfRule type="cellIs" dxfId="575" priority="137" operator="lessThan">
      <formula>0</formula>
    </cfRule>
  </conditionalFormatting>
  <conditionalFormatting sqref="I8">
    <cfRule type="cellIs" dxfId="574" priority="52" operator="greaterThan">
      <formula>0</formula>
    </cfRule>
  </conditionalFormatting>
  <conditionalFormatting sqref="E8">
    <cfRule type="cellIs" dxfId="573" priority="51" operator="greaterThan">
      <formula>0</formula>
    </cfRule>
  </conditionalFormatting>
  <conditionalFormatting sqref="F8">
    <cfRule type="cellIs" dxfId="572" priority="50" operator="greaterThan">
      <formula>E8</formula>
    </cfRule>
  </conditionalFormatting>
  <conditionalFormatting sqref="G8">
    <cfRule type="cellIs" dxfId="571" priority="49" operator="greaterThan">
      <formula>F8</formula>
    </cfRule>
  </conditionalFormatting>
  <conditionalFormatting sqref="I26">
    <cfRule type="cellIs" dxfId="570" priority="48" operator="greaterThan">
      <formula>0</formula>
    </cfRule>
  </conditionalFormatting>
  <conditionalFormatting sqref="E26">
    <cfRule type="cellIs" dxfId="569" priority="47" operator="greaterThan">
      <formula>0</formula>
    </cfRule>
  </conditionalFormatting>
  <conditionalFormatting sqref="F26">
    <cfRule type="cellIs" dxfId="568" priority="46" operator="greaterThan">
      <formula>E26</formula>
    </cfRule>
  </conditionalFormatting>
  <conditionalFormatting sqref="G26">
    <cfRule type="cellIs" dxfId="567" priority="45" operator="greaterThan">
      <formula>F26</formula>
    </cfRule>
  </conditionalFormatting>
  <conditionalFormatting sqref="I30">
    <cfRule type="cellIs" dxfId="566" priority="44" operator="greaterThan">
      <formula>0</formula>
    </cfRule>
  </conditionalFormatting>
  <conditionalFormatting sqref="E30">
    <cfRule type="cellIs" dxfId="565" priority="43" operator="greaterThan">
      <formula>0</formula>
    </cfRule>
  </conditionalFormatting>
  <conditionalFormatting sqref="F30">
    <cfRule type="cellIs" dxfId="564" priority="42" operator="greaterThan">
      <formula>E30</formula>
    </cfRule>
  </conditionalFormatting>
  <conditionalFormatting sqref="G30">
    <cfRule type="cellIs" dxfId="563" priority="41" operator="greaterThan">
      <formula>F30</formula>
    </cfRule>
  </conditionalFormatting>
  <conditionalFormatting sqref="I42">
    <cfRule type="cellIs" dxfId="562" priority="40" operator="greaterThan">
      <formula>0</formula>
    </cfRule>
  </conditionalFormatting>
  <conditionalFormatting sqref="E42">
    <cfRule type="cellIs" dxfId="561" priority="39" operator="greaterThan">
      <formula>0</formula>
    </cfRule>
  </conditionalFormatting>
  <conditionalFormatting sqref="F42">
    <cfRule type="cellIs" dxfId="560" priority="38" operator="greaterThan">
      <formula>E42</formula>
    </cfRule>
  </conditionalFormatting>
  <conditionalFormatting sqref="G42">
    <cfRule type="cellIs" dxfId="559" priority="37" operator="greaterThan">
      <formula>F42</formula>
    </cfRule>
  </conditionalFormatting>
  <conditionalFormatting sqref="I47">
    <cfRule type="cellIs" dxfId="558" priority="36" operator="greaterThan">
      <formula>0</formula>
    </cfRule>
  </conditionalFormatting>
  <conditionalFormatting sqref="E47">
    <cfRule type="cellIs" dxfId="557" priority="35" operator="greaterThan">
      <formula>0</formula>
    </cfRule>
  </conditionalFormatting>
  <conditionalFormatting sqref="F47">
    <cfRule type="cellIs" dxfId="556" priority="34" operator="greaterThan">
      <formula>E47</formula>
    </cfRule>
  </conditionalFormatting>
  <conditionalFormatting sqref="G47">
    <cfRule type="cellIs" dxfId="555" priority="33" operator="greaterThan">
      <formula>F47</formula>
    </cfRule>
  </conditionalFormatting>
  <conditionalFormatting sqref="I54">
    <cfRule type="cellIs" dxfId="554" priority="32" operator="greaterThan">
      <formula>0</formula>
    </cfRule>
  </conditionalFormatting>
  <conditionalFormatting sqref="E54">
    <cfRule type="cellIs" dxfId="553" priority="31" operator="greaterThan">
      <formula>0</formula>
    </cfRule>
  </conditionalFormatting>
  <conditionalFormatting sqref="F54">
    <cfRule type="cellIs" dxfId="552" priority="30" operator="greaterThan">
      <formula>E54</formula>
    </cfRule>
  </conditionalFormatting>
  <conditionalFormatting sqref="G54">
    <cfRule type="cellIs" dxfId="551" priority="29" operator="greaterThan">
      <formula>F54</formula>
    </cfRule>
  </conditionalFormatting>
  <conditionalFormatting sqref="I64">
    <cfRule type="cellIs" dxfId="550" priority="28" operator="greaterThan">
      <formula>0</formula>
    </cfRule>
  </conditionalFormatting>
  <conditionalFormatting sqref="E64">
    <cfRule type="cellIs" dxfId="549" priority="27" operator="greaterThan">
      <formula>0</formula>
    </cfRule>
  </conditionalFormatting>
  <conditionalFormatting sqref="F64">
    <cfRule type="cellIs" dxfId="548" priority="26" operator="greaterThan">
      <formula>E64</formula>
    </cfRule>
  </conditionalFormatting>
  <conditionalFormatting sqref="G64">
    <cfRule type="cellIs" dxfId="547" priority="25" operator="greaterThan">
      <formula>F64</formula>
    </cfRule>
  </conditionalFormatting>
  <conditionalFormatting sqref="I70">
    <cfRule type="cellIs" dxfId="546" priority="24" operator="greaterThan">
      <formula>0</formula>
    </cfRule>
  </conditionalFormatting>
  <conditionalFormatting sqref="E70">
    <cfRule type="cellIs" dxfId="545" priority="23" operator="greaterThan">
      <formula>0</formula>
    </cfRule>
  </conditionalFormatting>
  <conditionalFormatting sqref="F70">
    <cfRule type="cellIs" dxfId="544" priority="22" operator="greaterThan">
      <formula>E70</formula>
    </cfRule>
  </conditionalFormatting>
  <conditionalFormatting sqref="G70">
    <cfRule type="cellIs" dxfId="543" priority="21" operator="greaterThan">
      <formula>F70</formula>
    </cfRule>
  </conditionalFormatting>
  <conditionalFormatting sqref="I73">
    <cfRule type="cellIs" dxfId="542" priority="20" operator="greaterThan">
      <formula>0</formula>
    </cfRule>
  </conditionalFormatting>
  <conditionalFormatting sqref="E73">
    <cfRule type="cellIs" dxfId="541" priority="19" operator="greaterThan">
      <formula>0</formula>
    </cfRule>
  </conditionalFormatting>
  <conditionalFormatting sqref="F73">
    <cfRule type="cellIs" dxfId="540" priority="18" operator="greaterThan">
      <formula>E73</formula>
    </cfRule>
  </conditionalFormatting>
  <conditionalFormatting sqref="G73">
    <cfRule type="cellIs" dxfId="539" priority="17" operator="greaterThan">
      <formula>F73</formula>
    </cfRule>
  </conditionalFormatting>
  <conditionalFormatting sqref="I80">
    <cfRule type="cellIs" dxfId="538" priority="16" operator="greaterThan">
      <formula>0</formula>
    </cfRule>
  </conditionalFormatting>
  <conditionalFormatting sqref="E80">
    <cfRule type="cellIs" dxfId="537" priority="15" operator="greaterThan">
      <formula>0</formula>
    </cfRule>
  </conditionalFormatting>
  <conditionalFormatting sqref="F80">
    <cfRule type="cellIs" dxfId="536" priority="14" operator="greaterThan">
      <formula>E80</formula>
    </cfRule>
  </conditionalFormatting>
  <conditionalFormatting sqref="G80">
    <cfRule type="cellIs" dxfId="535" priority="13" operator="greaterThan">
      <formula>F80</formula>
    </cfRule>
  </conditionalFormatting>
  <conditionalFormatting sqref="I83">
    <cfRule type="cellIs" dxfId="534" priority="12" operator="greaterThan">
      <formula>0</formula>
    </cfRule>
  </conditionalFormatting>
  <conditionalFormatting sqref="E83">
    <cfRule type="cellIs" dxfId="533" priority="11" operator="greaterThan">
      <formula>0</formula>
    </cfRule>
  </conditionalFormatting>
  <conditionalFormatting sqref="F83">
    <cfRule type="cellIs" dxfId="532" priority="10" operator="greaterThan">
      <formula>E83</formula>
    </cfRule>
  </conditionalFormatting>
  <conditionalFormatting sqref="G83">
    <cfRule type="cellIs" dxfId="531" priority="9" operator="greaterThan">
      <formula>F83</formula>
    </cfRule>
  </conditionalFormatting>
  <conditionalFormatting sqref="I86">
    <cfRule type="cellIs" dxfId="530" priority="8" operator="greaterThan">
      <formula>0</formula>
    </cfRule>
  </conditionalFormatting>
  <conditionalFormatting sqref="E86">
    <cfRule type="cellIs" dxfId="529" priority="7" operator="greaterThan">
      <formula>0</formula>
    </cfRule>
  </conditionalFormatting>
  <conditionalFormatting sqref="F86">
    <cfRule type="cellIs" dxfId="528" priority="6" operator="greaterThan">
      <formula>E86</formula>
    </cfRule>
  </conditionalFormatting>
  <conditionalFormatting sqref="G86">
    <cfRule type="cellIs" dxfId="527" priority="5" operator="greaterThan">
      <formula>F86</formula>
    </cfRule>
  </conditionalFormatting>
  <conditionalFormatting sqref="I89">
    <cfRule type="cellIs" dxfId="526" priority="4" operator="greaterThan">
      <formula>0</formula>
    </cfRule>
  </conditionalFormatting>
  <conditionalFormatting sqref="E89">
    <cfRule type="cellIs" dxfId="525" priority="3" operator="greaterThan">
      <formula>0</formula>
    </cfRule>
  </conditionalFormatting>
  <conditionalFormatting sqref="F89">
    <cfRule type="cellIs" dxfId="524" priority="2" operator="greaterThan">
      <formula>E89</formula>
    </cfRule>
  </conditionalFormatting>
  <conditionalFormatting sqref="G89">
    <cfRule type="cellIs" dxfId="523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IF(F64&gt;D64,"Budget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4"/>
      <c r="E65" s="504"/>
      <c r="F65" s="504"/>
      <c r="G65" s="504"/>
      <c r="H65" s="505"/>
      <c r="I65" s="506"/>
      <c r="J65" s="506"/>
      <c r="K65" s="506"/>
      <c r="L65" s="507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22" priority="184" operator="lessThan">
      <formula>0</formula>
    </cfRule>
  </conditionalFormatting>
  <conditionalFormatting sqref="AW8">
    <cfRule type="cellIs" dxfId="521" priority="183" operator="lessThan">
      <formula>0</formula>
    </cfRule>
  </conditionalFormatting>
  <conditionalFormatting sqref="G3">
    <cfRule type="containsText" dxfId="520" priority="182" operator="containsText" text="Budget">
      <formula>NOT(ISERROR(SEARCH("Budget",G3)))</formula>
    </cfRule>
  </conditionalFormatting>
  <conditionalFormatting sqref="G4">
    <cfRule type="containsText" dxfId="519" priority="181" operator="containsText" text="forecast">
      <formula>NOT(ISERROR(SEARCH("forecast",G4)))</formula>
    </cfRule>
  </conditionalFormatting>
  <conditionalFormatting sqref="AW25:AW28">
    <cfRule type="cellIs" dxfId="518" priority="134" operator="lessThan">
      <formula>0</formula>
    </cfRule>
  </conditionalFormatting>
  <conditionalFormatting sqref="E64">
    <cfRule type="cellIs" dxfId="517" priority="105" operator="greaterThan">
      <formula>0</formula>
    </cfRule>
  </conditionalFormatting>
  <conditionalFormatting sqref="I64">
    <cfRule type="cellIs" dxfId="516" priority="78" operator="greaterThan">
      <formula>0</formula>
    </cfRule>
  </conditionalFormatting>
  <conditionalFormatting sqref="I8">
    <cfRule type="cellIs" dxfId="515" priority="52" operator="greaterThan">
      <formula>0</formula>
    </cfRule>
  </conditionalFormatting>
  <conditionalFormatting sqref="E8">
    <cfRule type="cellIs" dxfId="514" priority="51" operator="greaterThan">
      <formula>0</formula>
    </cfRule>
  </conditionalFormatting>
  <conditionalFormatting sqref="F8">
    <cfRule type="cellIs" dxfId="513" priority="50" operator="greaterThan">
      <formula>E8</formula>
    </cfRule>
  </conditionalFormatting>
  <conditionalFormatting sqref="G8">
    <cfRule type="cellIs" dxfId="512" priority="49" operator="greaterThan">
      <formula>F8</formula>
    </cfRule>
  </conditionalFormatting>
  <conditionalFormatting sqref="I23">
    <cfRule type="cellIs" dxfId="511" priority="48" operator="greaterThan">
      <formula>0</formula>
    </cfRule>
  </conditionalFormatting>
  <conditionalFormatting sqref="E23">
    <cfRule type="cellIs" dxfId="510" priority="47" operator="greaterThan">
      <formula>0</formula>
    </cfRule>
  </conditionalFormatting>
  <conditionalFormatting sqref="F23">
    <cfRule type="cellIs" dxfId="509" priority="46" operator="greaterThan">
      <formula>E23</formula>
    </cfRule>
  </conditionalFormatting>
  <conditionalFormatting sqref="G23">
    <cfRule type="cellIs" dxfId="508" priority="45" operator="greaterThan">
      <formula>F23</formula>
    </cfRule>
  </conditionalFormatting>
  <conditionalFormatting sqref="I30">
    <cfRule type="cellIs" dxfId="507" priority="44" operator="greaterThan">
      <formula>0</formula>
    </cfRule>
  </conditionalFormatting>
  <conditionalFormatting sqref="E30">
    <cfRule type="cellIs" dxfId="506" priority="43" operator="greaterThan">
      <formula>0</formula>
    </cfRule>
  </conditionalFormatting>
  <conditionalFormatting sqref="F30">
    <cfRule type="cellIs" dxfId="505" priority="42" operator="greaterThan">
      <formula>E30</formula>
    </cfRule>
  </conditionalFormatting>
  <conditionalFormatting sqref="G30">
    <cfRule type="cellIs" dxfId="504" priority="41" operator="greaterThan">
      <formula>F30</formula>
    </cfRule>
  </conditionalFormatting>
  <conditionalFormatting sqref="I33">
    <cfRule type="cellIs" dxfId="503" priority="40" operator="greaterThan">
      <formula>0</formula>
    </cfRule>
  </conditionalFormatting>
  <conditionalFormatting sqref="E33">
    <cfRule type="cellIs" dxfId="502" priority="39" operator="greaterThan">
      <formula>0</formula>
    </cfRule>
  </conditionalFormatting>
  <conditionalFormatting sqref="F33">
    <cfRule type="cellIs" dxfId="501" priority="38" operator="greaterThan">
      <formula>E33</formula>
    </cfRule>
  </conditionalFormatting>
  <conditionalFormatting sqref="G33">
    <cfRule type="cellIs" dxfId="500" priority="37" operator="greaterThan">
      <formula>F33</formula>
    </cfRule>
  </conditionalFormatting>
  <conditionalFormatting sqref="I36">
    <cfRule type="cellIs" dxfId="499" priority="36" operator="greaterThan">
      <formula>0</formula>
    </cfRule>
  </conditionalFormatting>
  <conditionalFormatting sqref="E36">
    <cfRule type="cellIs" dxfId="498" priority="35" operator="greaterThan">
      <formula>0</formula>
    </cfRule>
  </conditionalFormatting>
  <conditionalFormatting sqref="F36">
    <cfRule type="cellIs" dxfId="497" priority="34" operator="greaterThan">
      <formula>E36</formula>
    </cfRule>
  </conditionalFormatting>
  <conditionalFormatting sqref="G36">
    <cfRule type="cellIs" dxfId="496" priority="33" operator="greaterThan">
      <formula>F36</formula>
    </cfRule>
  </conditionalFormatting>
  <conditionalFormatting sqref="I39">
    <cfRule type="cellIs" dxfId="495" priority="32" operator="greaterThan">
      <formula>0</formula>
    </cfRule>
  </conditionalFormatting>
  <conditionalFormatting sqref="E39">
    <cfRule type="cellIs" dxfId="494" priority="31" operator="greaterThan">
      <formula>0</formula>
    </cfRule>
  </conditionalFormatting>
  <conditionalFormatting sqref="F39">
    <cfRule type="cellIs" dxfId="493" priority="30" operator="greaterThan">
      <formula>E39</formula>
    </cfRule>
  </conditionalFormatting>
  <conditionalFormatting sqref="G39">
    <cfRule type="cellIs" dxfId="492" priority="29" operator="greaterThan">
      <formula>F39</formula>
    </cfRule>
  </conditionalFormatting>
  <conditionalFormatting sqref="I42">
    <cfRule type="cellIs" dxfId="491" priority="28" operator="greaterThan">
      <formula>0</formula>
    </cfRule>
  </conditionalFormatting>
  <conditionalFormatting sqref="E42">
    <cfRule type="cellIs" dxfId="490" priority="27" operator="greaterThan">
      <formula>0</formula>
    </cfRule>
  </conditionalFormatting>
  <conditionalFormatting sqref="F42">
    <cfRule type="cellIs" dxfId="489" priority="26" operator="greaterThan">
      <formula>E42</formula>
    </cfRule>
  </conditionalFormatting>
  <conditionalFormatting sqref="G42">
    <cfRule type="cellIs" dxfId="488" priority="25" operator="greaterThan">
      <formula>F42</formula>
    </cfRule>
  </conditionalFormatting>
  <conditionalFormatting sqref="I45">
    <cfRule type="cellIs" dxfId="487" priority="24" operator="greaterThan">
      <formula>0</formula>
    </cfRule>
  </conditionalFormatting>
  <conditionalFormatting sqref="E45">
    <cfRule type="cellIs" dxfId="486" priority="23" operator="greaterThan">
      <formula>0</formula>
    </cfRule>
  </conditionalFormatting>
  <conditionalFormatting sqref="F45">
    <cfRule type="cellIs" dxfId="485" priority="22" operator="greaterThan">
      <formula>E45</formula>
    </cfRule>
  </conditionalFormatting>
  <conditionalFormatting sqref="G45">
    <cfRule type="cellIs" dxfId="484" priority="21" operator="greaterThan">
      <formula>F45</formula>
    </cfRule>
  </conditionalFormatting>
  <conditionalFormatting sqref="I48">
    <cfRule type="cellIs" dxfId="483" priority="20" operator="greaterThan">
      <formula>0</formula>
    </cfRule>
  </conditionalFormatting>
  <conditionalFormatting sqref="E48">
    <cfRule type="cellIs" dxfId="482" priority="19" operator="greaterThan">
      <formula>0</formula>
    </cfRule>
  </conditionalFormatting>
  <conditionalFormatting sqref="F48">
    <cfRule type="cellIs" dxfId="481" priority="18" operator="greaterThan">
      <formula>E48</formula>
    </cfRule>
  </conditionalFormatting>
  <conditionalFormatting sqref="G48">
    <cfRule type="cellIs" dxfId="480" priority="17" operator="greaterThan">
      <formula>F48</formula>
    </cfRule>
  </conditionalFormatting>
  <conditionalFormatting sqref="I51">
    <cfRule type="cellIs" dxfId="479" priority="16" operator="greaterThan">
      <formula>0</formula>
    </cfRule>
  </conditionalFormatting>
  <conditionalFormatting sqref="E51">
    <cfRule type="cellIs" dxfId="478" priority="15" operator="greaterThan">
      <formula>0</formula>
    </cfRule>
  </conditionalFormatting>
  <conditionalFormatting sqref="F51">
    <cfRule type="cellIs" dxfId="477" priority="14" operator="greaterThan">
      <formula>E51</formula>
    </cfRule>
  </conditionalFormatting>
  <conditionalFormatting sqref="G51">
    <cfRule type="cellIs" dxfId="476" priority="13" operator="greaterThan">
      <formula>F51</formula>
    </cfRule>
  </conditionalFormatting>
  <conditionalFormatting sqref="I54">
    <cfRule type="cellIs" dxfId="475" priority="12" operator="greaterThan">
      <formula>0</formula>
    </cfRule>
  </conditionalFormatting>
  <conditionalFormatting sqref="E54">
    <cfRule type="cellIs" dxfId="474" priority="11" operator="greaterThan">
      <formula>0</formula>
    </cfRule>
  </conditionalFormatting>
  <conditionalFormatting sqref="F54">
    <cfRule type="cellIs" dxfId="473" priority="10" operator="greaterThan">
      <formula>E54</formula>
    </cfRule>
  </conditionalFormatting>
  <conditionalFormatting sqref="G54">
    <cfRule type="cellIs" dxfId="472" priority="9" operator="greaterThan">
      <formula>F54</formula>
    </cfRule>
  </conditionalFormatting>
  <conditionalFormatting sqref="I57">
    <cfRule type="cellIs" dxfId="471" priority="8" operator="greaterThan">
      <formula>0</formula>
    </cfRule>
  </conditionalFormatting>
  <conditionalFormatting sqref="E57">
    <cfRule type="cellIs" dxfId="470" priority="7" operator="greaterThan">
      <formula>0</formula>
    </cfRule>
  </conditionalFormatting>
  <conditionalFormatting sqref="F57">
    <cfRule type="cellIs" dxfId="469" priority="6" operator="greaterThan">
      <formula>E57</formula>
    </cfRule>
  </conditionalFormatting>
  <conditionalFormatting sqref="G57">
    <cfRule type="cellIs" dxfId="468" priority="5" operator="greaterThan">
      <formula>F57</formula>
    </cfRule>
  </conditionalFormatting>
  <conditionalFormatting sqref="I60">
    <cfRule type="cellIs" dxfId="467" priority="4" operator="greaterThan">
      <formula>0</formula>
    </cfRule>
  </conditionalFormatting>
  <conditionalFormatting sqref="E60">
    <cfRule type="cellIs" dxfId="466" priority="3" operator="greaterThan">
      <formula>0</formula>
    </cfRule>
  </conditionalFormatting>
  <conditionalFormatting sqref="F60">
    <cfRule type="cellIs" dxfId="465" priority="2" operator="greaterThan">
      <formula>E60</formula>
    </cfRule>
  </conditionalFormatting>
  <conditionalFormatting sqref="G60">
    <cfRule type="cellIs" dxfId="464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IF(F66&gt;D66,"Budget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IF(AW66&lt;0,"Actual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4"/>
      <c r="E67" s="504"/>
      <c r="F67" s="504"/>
      <c r="G67" s="504"/>
      <c r="H67" s="505"/>
      <c r="I67" s="506"/>
      <c r="J67" s="506"/>
      <c r="K67" s="506"/>
      <c r="L67" s="507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63" priority="198" operator="lessThan">
      <formula>0</formula>
    </cfRule>
  </conditionalFormatting>
  <conditionalFormatting sqref="AW8">
    <cfRule type="cellIs" dxfId="462" priority="197" operator="lessThan">
      <formula>0</formula>
    </cfRule>
  </conditionalFormatting>
  <conditionalFormatting sqref="G3">
    <cfRule type="containsText" dxfId="461" priority="196" operator="containsText" text="Budget">
      <formula>NOT(ISERROR(SEARCH("Budget",G3)))</formula>
    </cfRule>
  </conditionalFormatting>
  <conditionalFormatting sqref="G4">
    <cfRule type="containsText" dxfId="460" priority="195" operator="containsText" text="forecast">
      <formula>NOT(ISERROR(SEARCH("forecast",G4)))</formula>
    </cfRule>
  </conditionalFormatting>
  <conditionalFormatting sqref="G10:G16">
    <cfRule type="cellIs" dxfId="459" priority="193" operator="greaterThan">
      <formula>F10</formula>
    </cfRule>
  </conditionalFormatting>
  <conditionalFormatting sqref="AW22:AW25">
    <cfRule type="cellIs" dxfId="458" priority="148" operator="lessThan">
      <formula>0</formula>
    </cfRule>
  </conditionalFormatting>
  <conditionalFormatting sqref="AW29:AW32">
    <cfRule type="cellIs" dxfId="457" priority="145" operator="lessThan">
      <formula>0</formula>
    </cfRule>
  </conditionalFormatting>
  <conditionalFormatting sqref="AW36">
    <cfRule type="cellIs" dxfId="456" priority="142" operator="lessThan">
      <formula>0</formula>
    </cfRule>
  </conditionalFormatting>
  <conditionalFormatting sqref="E10:E16">
    <cfRule type="cellIs" dxfId="455" priority="138" operator="greaterThan">
      <formula>0</formula>
    </cfRule>
  </conditionalFormatting>
  <conditionalFormatting sqref="E66">
    <cfRule type="cellIs" dxfId="454" priority="113" operator="greaterThan">
      <formula>0</formula>
    </cfRule>
  </conditionalFormatting>
  <conditionalFormatting sqref="I10:I16">
    <cfRule type="cellIs" dxfId="453" priority="111" operator="greaterThan">
      <formula>0</formula>
    </cfRule>
  </conditionalFormatting>
  <conditionalFormatting sqref="I66">
    <cfRule type="cellIs" dxfId="452" priority="86" operator="greaterThan">
      <formula>0</formula>
    </cfRule>
  </conditionalFormatting>
  <conditionalFormatting sqref="I8">
    <cfRule type="cellIs" dxfId="451" priority="52" operator="greaterThan">
      <formula>0</formula>
    </cfRule>
  </conditionalFormatting>
  <conditionalFormatting sqref="E8">
    <cfRule type="cellIs" dxfId="450" priority="51" operator="greaterThan">
      <formula>0</formula>
    </cfRule>
  </conditionalFormatting>
  <conditionalFormatting sqref="F8">
    <cfRule type="cellIs" dxfId="449" priority="50" operator="greaterThan">
      <formula>E8</formula>
    </cfRule>
  </conditionalFormatting>
  <conditionalFormatting sqref="G8">
    <cfRule type="cellIs" dxfId="448" priority="49" operator="greaterThan">
      <formula>F8</formula>
    </cfRule>
  </conditionalFormatting>
  <conditionalFormatting sqref="I20">
    <cfRule type="cellIs" dxfId="447" priority="48" operator="greaterThan">
      <formula>0</formula>
    </cfRule>
  </conditionalFormatting>
  <conditionalFormatting sqref="E20">
    <cfRule type="cellIs" dxfId="446" priority="47" operator="greaterThan">
      <formula>0</formula>
    </cfRule>
  </conditionalFormatting>
  <conditionalFormatting sqref="F20">
    <cfRule type="cellIs" dxfId="445" priority="46" operator="greaterThan">
      <formula>E20</formula>
    </cfRule>
  </conditionalFormatting>
  <conditionalFormatting sqref="G20">
    <cfRule type="cellIs" dxfId="444" priority="45" operator="greaterThan">
      <formula>F20</formula>
    </cfRule>
  </conditionalFormatting>
  <conditionalFormatting sqref="I27">
    <cfRule type="cellIs" dxfId="443" priority="44" operator="greaterThan">
      <formula>0</formula>
    </cfRule>
  </conditionalFormatting>
  <conditionalFormatting sqref="E27">
    <cfRule type="cellIs" dxfId="442" priority="43" operator="greaterThan">
      <formula>0</formula>
    </cfRule>
  </conditionalFormatting>
  <conditionalFormatting sqref="F27">
    <cfRule type="cellIs" dxfId="441" priority="42" operator="greaterThan">
      <formula>E27</formula>
    </cfRule>
  </conditionalFormatting>
  <conditionalFormatting sqref="G27">
    <cfRule type="cellIs" dxfId="440" priority="41" operator="greaterThan">
      <formula>F27</formula>
    </cfRule>
  </conditionalFormatting>
  <conditionalFormatting sqref="I34">
    <cfRule type="cellIs" dxfId="439" priority="40" operator="greaterThan">
      <formula>0</formula>
    </cfRule>
  </conditionalFormatting>
  <conditionalFormatting sqref="E34">
    <cfRule type="cellIs" dxfId="438" priority="39" operator="greaterThan">
      <formula>0</formula>
    </cfRule>
  </conditionalFormatting>
  <conditionalFormatting sqref="F34">
    <cfRule type="cellIs" dxfId="437" priority="38" operator="greaterThan">
      <formula>E34</formula>
    </cfRule>
  </conditionalFormatting>
  <conditionalFormatting sqref="G34">
    <cfRule type="cellIs" dxfId="436" priority="37" operator="greaterThan">
      <formula>F34</formula>
    </cfRule>
  </conditionalFormatting>
  <conditionalFormatting sqref="I38">
    <cfRule type="cellIs" dxfId="435" priority="36" operator="greaterThan">
      <formula>0</formula>
    </cfRule>
  </conditionalFormatting>
  <conditionalFormatting sqref="E38">
    <cfRule type="cellIs" dxfId="434" priority="35" operator="greaterThan">
      <formula>0</formula>
    </cfRule>
  </conditionalFormatting>
  <conditionalFormatting sqref="F38">
    <cfRule type="cellIs" dxfId="433" priority="34" operator="greaterThan">
      <formula>E38</formula>
    </cfRule>
  </conditionalFormatting>
  <conditionalFormatting sqref="G38">
    <cfRule type="cellIs" dxfId="432" priority="33" operator="greaterThan">
      <formula>F38</formula>
    </cfRule>
  </conditionalFormatting>
  <conditionalFormatting sqref="I41">
    <cfRule type="cellIs" dxfId="431" priority="32" operator="greaterThan">
      <formula>0</formula>
    </cfRule>
  </conditionalFormatting>
  <conditionalFormatting sqref="E41">
    <cfRule type="cellIs" dxfId="430" priority="31" operator="greaterThan">
      <formula>0</formula>
    </cfRule>
  </conditionalFormatting>
  <conditionalFormatting sqref="F41">
    <cfRule type="cellIs" dxfId="429" priority="30" operator="greaterThan">
      <formula>E41</formula>
    </cfRule>
  </conditionalFormatting>
  <conditionalFormatting sqref="G41">
    <cfRule type="cellIs" dxfId="428" priority="29" operator="greaterThan">
      <formula>F41</formula>
    </cfRule>
  </conditionalFormatting>
  <conditionalFormatting sqref="I44">
    <cfRule type="cellIs" dxfId="427" priority="28" operator="greaterThan">
      <formula>0</formula>
    </cfRule>
  </conditionalFormatting>
  <conditionalFormatting sqref="E44">
    <cfRule type="cellIs" dxfId="426" priority="27" operator="greaterThan">
      <formula>0</formula>
    </cfRule>
  </conditionalFormatting>
  <conditionalFormatting sqref="F44">
    <cfRule type="cellIs" dxfId="425" priority="26" operator="greaterThan">
      <formula>E44</formula>
    </cfRule>
  </conditionalFormatting>
  <conditionalFormatting sqref="G44">
    <cfRule type="cellIs" dxfId="424" priority="25" operator="greaterThan">
      <formula>F44</formula>
    </cfRule>
  </conditionalFormatting>
  <conditionalFormatting sqref="I47">
    <cfRule type="cellIs" dxfId="423" priority="24" operator="greaterThan">
      <formula>0</formula>
    </cfRule>
  </conditionalFormatting>
  <conditionalFormatting sqref="E47">
    <cfRule type="cellIs" dxfId="422" priority="23" operator="greaterThan">
      <formula>0</formula>
    </cfRule>
  </conditionalFormatting>
  <conditionalFormatting sqref="F47">
    <cfRule type="cellIs" dxfId="421" priority="22" operator="greaterThan">
      <formula>E47</formula>
    </cfRule>
  </conditionalFormatting>
  <conditionalFormatting sqref="G47">
    <cfRule type="cellIs" dxfId="420" priority="21" operator="greaterThan">
      <formula>F47</formula>
    </cfRule>
  </conditionalFormatting>
  <conditionalFormatting sqref="I50">
    <cfRule type="cellIs" dxfId="419" priority="20" operator="greaterThan">
      <formula>0</formula>
    </cfRule>
  </conditionalFormatting>
  <conditionalFormatting sqref="E50">
    <cfRule type="cellIs" dxfId="418" priority="19" operator="greaterThan">
      <formula>0</formula>
    </cfRule>
  </conditionalFormatting>
  <conditionalFormatting sqref="F50">
    <cfRule type="cellIs" dxfId="417" priority="18" operator="greaterThan">
      <formula>E50</formula>
    </cfRule>
  </conditionalFormatting>
  <conditionalFormatting sqref="G50">
    <cfRule type="cellIs" dxfId="416" priority="17" operator="greaterThan">
      <formula>F50</formula>
    </cfRule>
  </conditionalFormatting>
  <conditionalFormatting sqref="I53">
    <cfRule type="cellIs" dxfId="415" priority="16" operator="greaterThan">
      <formula>0</formula>
    </cfRule>
  </conditionalFormatting>
  <conditionalFormatting sqref="E53">
    <cfRule type="cellIs" dxfId="414" priority="15" operator="greaterThan">
      <formula>0</formula>
    </cfRule>
  </conditionalFormatting>
  <conditionalFormatting sqref="F53">
    <cfRule type="cellIs" dxfId="413" priority="14" operator="greaterThan">
      <formula>E53</formula>
    </cfRule>
  </conditionalFormatting>
  <conditionalFormatting sqref="G53">
    <cfRule type="cellIs" dxfId="412" priority="13" operator="greaterThan">
      <formula>F53</formula>
    </cfRule>
  </conditionalFormatting>
  <conditionalFormatting sqref="I56">
    <cfRule type="cellIs" dxfId="411" priority="12" operator="greaterThan">
      <formula>0</formula>
    </cfRule>
  </conditionalFormatting>
  <conditionalFormatting sqref="E56">
    <cfRule type="cellIs" dxfId="410" priority="11" operator="greaterThan">
      <formula>0</formula>
    </cfRule>
  </conditionalFormatting>
  <conditionalFormatting sqref="F56">
    <cfRule type="cellIs" dxfId="409" priority="10" operator="greaterThan">
      <formula>E56</formula>
    </cfRule>
  </conditionalFormatting>
  <conditionalFormatting sqref="G56">
    <cfRule type="cellIs" dxfId="408" priority="9" operator="greaterThan">
      <formula>F56</formula>
    </cfRule>
  </conditionalFormatting>
  <conditionalFormatting sqref="I59">
    <cfRule type="cellIs" dxfId="407" priority="8" operator="greaterThan">
      <formula>0</formula>
    </cfRule>
  </conditionalFormatting>
  <conditionalFormatting sqref="E59">
    <cfRule type="cellIs" dxfId="406" priority="7" operator="greaterThan">
      <formula>0</formula>
    </cfRule>
  </conditionalFormatting>
  <conditionalFormatting sqref="F59">
    <cfRule type="cellIs" dxfId="405" priority="6" operator="greaterThan">
      <formula>E59</formula>
    </cfRule>
  </conditionalFormatting>
  <conditionalFormatting sqref="G59">
    <cfRule type="cellIs" dxfId="404" priority="5" operator="greaterThan">
      <formula>F59</formula>
    </cfRule>
  </conditionalFormatting>
  <conditionalFormatting sqref="I62">
    <cfRule type="cellIs" dxfId="403" priority="4" operator="greaterThan">
      <formula>0</formula>
    </cfRule>
  </conditionalFormatting>
  <conditionalFormatting sqref="E62">
    <cfRule type="cellIs" dxfId="402" priority="3" operator="greaterThan">
      <formula>0</formula>
    </cfRule>
  </conditionalFormatting>
  <conditionalFormatting sqref="F62">
    <cfRule type="cellIs" dxfId="401" priority="2" operator="greaterThan">
      <formula>E62</formula>
    </cfRule>
  </conditionalFormatting>
  <conditionalFormatting sqref="G62">
    <cfRule type="cellIs" dxfId="400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IF(F69&gt;D69,"Budget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4"/>
      <c r="E70" s="504"/>
      <c r="F70" s="504"/>
      <c r="G70" s="504"/>
      <c r="H70" s="505"/>
      <c r="I70" s="506"/>
      <c r="J70" s="506"/>
      <c r="K70" s="506"/>
      <c r="L70" s="507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399" priority="222" operator="lessThan">
      <formula>0</formula>
    </cfRule>
  </conditionalFormatting>
  <conditionalFormatting sqref="AW8">
    <cfRule type="cellIs" dxfId="398" priority="221" operator="lessThan">
      <formula>0</formula>
    </cfRule>
  </conditionalFormatting>
  <conditionalFormatting sqref="G3">
    <cfRule type="containsText" dxfId="397" priority="220" operator="containsText" text="Budget">
      <formula>NOT(ISERROR(SEARCH("Budget",G3)))</formula>
    </cfRule>
  </conditionalFormatting>
  <conditionalFormatting sqref="G4">
    <cfRule type="containsText" dxfId="396" priority="219" operator="containsText" text="forecast">
      <formula>NOT(ISERROR(SEARCH("forecast",G4)))</formula>
    </cfRule>
  </conditionalFormatting>
  <conditionalFormatting sqref="AW23:AW24">
    <cfRule type="cellIs" dxfId="395" priority="172" operator="lessThan">
      <formula>0</formula>
    </cfRule>
  </conditionalFormatting>
  <conditionalFormatting sqref="AW28:AW30">
    <cfRule type="cellIs" dxfId="394" priority="169" operator="lessThan">
      <formula>0</formula>
    </cfRule>
  </conditionalFormatting>
  <conditionalFormatting sqref="AW34:AW37">
    <cfRule type="cellIs" dxfId="393" priority="166" operator="lessThan">
      <formula>0</formula>
    </cfRule>
  </conditionalFormatting>
  <conditionalFormatting sqref="AW41:AW42">
    <cfRule type="cellIs" dxfId="392" priority="163" operator="lessThan">
      <formula>0</formula>
    </cfRule>
  </conditionalFormatting>
  <conditionalFormatting sqref="E69">
    <cfRule type="cellIs" dxfId="391" priority="134" operator="greaterThan">
      <formula>0</formula>
    </cfRule>
  </conditionalFormatting>
  <conditionalFormatting sqref="I69">
    <cfRule type="cellIs" dxfId="390" priority="107" operator="greaterThan">
      <formula>0</formula>
    </cfRule>
  </conditionalFormatting>
  <conditionalFormatting sqref="I8">
    <cfRule type="cellIs" dxfId="389" priority="72" operator="greaterThan">
      <formula>0</formula>
    </cfRule>
  </conditionalFormatting>
  <conditionalFormatting sqref="E8">
    <cfRule type="cellIs" dxfId="388" priority="71" operator="greaterThan">
      <formula>0</formula>
    </cfRule>
  </conditionalFormatting>
  <conditionalFormatting sqref="F8">
    <cfRule type="cellIs" dxfId="387" priority="70" operator="greaterThan">
      <formula>E8</formula>
    </cfRule>
  </conditionalFormatting>
  <conditionalFormatting sqref="G8">
    <cfRule type="cellIs" dxfId="386" priority="69" operator="greaterThan">
      <formula>F8</formula>
    </cfRule>
  </conditionalFormatting>
  <conditionalFormatting sqref="I21">
    <cfRule type="cellIs" dxfId="385" priority="68" operator="greaterThan">
      <formula>0</formula>
    </cfRule>
  </conditionalFormatting>
  <conditionalFormatting sqref="E21">
    <cfRule type="cellIs" dxfId="384" priority="67" operator="greaterThan">
      <formula>0</formula>
    </cfRule>
  </conditionalFormatting>
  <conditionalFormatting sqref="F21">
    <cfRule type="cellIs" dxfId="383" priority="66" operator="greaterThan">
      <formula>E21</formula>
    </cfRule>
  </conditionalFormatting>
  <conditionalFormatting sqref="G21">
    <cfRule type="cellIs" dxfId="382" priority="65" operator="greaterThan">
      <formula>F21</formula>
    </cfRule>
  </conditionalFormatting>
  <conditionalFormatting sqref="I26">
    <cfRule type="cellIs" dxfId="381" priority="44" operator="greaterThan">
      <formula>0</formula>
    </cfRule>
  </conditionalFormatting>
  <conditionalFormatting sqref="E26">
    <cfRule type="cellIs" dxfId="380" priority="43" operator="greaterThan">
      <formula>0</formula>
    </cfRule>
  </conditionalFormatting>
  <conditionalFormatting sqref="F26">
    <cfRule type="cellIs" dxfId="379" priority="42" operator="greaterThan">
      <formula>E26</formula>
    </cfRule>
  </conditionalFormatting>
  <conditionalFormatting sqref="G26">
    <cfRule type="cellIs" dxfId="378" priority="41" operator="greaterThan">
      <formula>F26</formula>
    </cfRule>
  </conditionalFormatting>
  <conditionalFormatting sqref="I32">
    <cfRule type="cellIs" dxfId="377" priority="40" operator="greaterThan">
      <formula>0</formula>
    </cfRule>
  </conditionalFormatting>
  <conditionalFormatting sqref="E32">
    <cfRule type="cellIs" dxfId="376" priority="39" operator="greaterThan">
      <formula>0</formula>
    </cfRule>
  </conditionalFormatting>
  <conditionalFormatting sqref="F32">
    <cfRule type="cellIs" dxfId="375" priority="38" operator="greaterThan">
      <formula>E32</formula>
    </cfRule>
  </conditionalFormatting>
  <conditionalFormatting sqref="G32">
    <cfRule type="cellIs" dxfId="374" priority="37" operator="greaterThan">
      <formula>F32</formula>
    </cfRule>
  </conditionalFormatting>
  <conditionalFormatting sqref="I39">
    <cfRule type="cellIs" dxfId="373" priority="36" operator="greaterThan">
      <formula>0</formula>
    </cfRule>
  </conditionalFormatting>
  <conditionalFormatting sqref="E39">
    <cfRule type="cellIs" dxfId="372" priority="35" operator="greaterThan">
      <formula>0</formula>
    </cfRule>
  </conditionalFormatting>
  <conditionalFormatting sqref="F39">
    <cfRule type="cellIs" dxfId="371" priority="34" operator="greaterThan">
      <formula>E39</formula>
    </cfRule>
  </conditionalFormatting>
  <conditionalFormatting sqref="G39">
    <cfRule type="cellIs" dxfId="370" priority="33" operator="greaterThan">
      <formula>F39</formula>
    </cfRule>
  </conditionalFormatting>
  <conditionalFormatting sqref="I44">
    <cfRule type="cellIs" dxfId="369" priority="32" operator="greaterThan">
      <formula>0</formula>
    </cfRule>
  </conditionalFormatting>
  <conditionalFormatting sqref="E44">
    <cfRule type="cellIs" dxfId="368" priority="31" operator="greaterThan">
      <formula>0</formula>
    </cfRule>
  </conditionalFormatting>
  <conditionalFormatting sqref="F44">
    <cfRule type="cellIs" dxfId="367" priority="30" operator="greaterThan">
      <formula>E44</formula>
    </cfRule>
  </conditionalFormatting>
  <conditionalFormatting sqref="G44">
    <cfRule type="cellIs" dxfId="366" priority="29" operator="greaterThan">
      <formula>F44</formula>
    </cfRule>
  </conditionalFormatting>
  <conditionalFormatting sqref="I47">
    <cfRule type="cellIs" dxfId="365" priority="28" operator="greaterThan">
      <formula>0</formula>
    </cfRule>
  </conditionalFormatting>
  <conditionalFormatting sqref="E47">
    <cfRule type="cellIs" dxfId="364" priority="27" operator="greaterThan">
      <formula>0</formula>
    </cfRule>
  </conditionalFormatting>
  <conditionalFormatting sqref="F47">
    <cfRule type="cellIs" dxfId="363" priority="26" operator="greaterThan">
      <formula>E47</formula>
    </cfRule>
  </conditionalFormatting>
  <conditionalFormatting sqref="G47">
    <cfRule type="cellIs" dxfId="362" priority="25" operator="greaterThan">
      <formula>F47</formula>
    </cfRule>
  </conditionalFormatting>
  <conditionalFormatting sqref="I50">
    <cfRule type="cellIs" dxfId="361" priority="24" operator="greaterThan">
      <formula>0</formula>
    </cfRule>
  </conditionalFormatting>
  <conditionalFormatting sqref="E50">
    <cfRule type="cellIs" dxfId="360" priority="23" operator="greaterThan">
      <formula>0</formula>
    </cfRule>
  </conditionalFormatting>
  <conditionalFormatting sqref="F50">
    <cfRule type="cellIs" dxfId="359" priority="22" operator="greaterThan">
      <formula>E50</formula>
    </cfRule>
  </conditionalFormatting>
  <conditionalFormatting sqref="G50">
    <cfRule type="cellIs" dxfId="358" priority="21" operator="greaterThan">
      <formula>F50</formula>
    </cfRule>
  </conditionalFormatting>
  <conditionalFormatting sqref="I53">
    <cfRule type="cellIs" dxfId="357" priority="20" operator="greaterThan">
      <formula>0</formula>
    </cfRule>
  </conditionalFormatting>
  <conditionalFormatting sqref="E53">
    <cfRule type="cellIs" dxfId="356" priority="19" operator="greaterThan">
      <formula>0</formula>
    </cfRule>
  </conditionalFormatting>
  <conditionalFormatting sqref="F53">
    <cfRule type="cellIs" dxfId="355" priority="18" operator="greaterThan">
      <formula>E53</formula>
    </cfRule>
  </conditionalFormatting>
  <conditionalFormatting sqref="G53">
    <cfRule type="cellIs" dxfId="354" priority="17" operator="greaterThan">
      <formula>F53</formula>
    </cfRule>
  </conditionalFormatting>
  <conditionalFormatting sqref="I56">
    <cfRule type="cellIs" dxfId="353" priority="16" operator="greaterThan">
      <formula>0</formula>
    </cfRule>
  </conditionalFormatting>
  <conditionalFormatting sqref="E56">
    <cfRule type="cellIs" dxfId="352" priority="15" operator="greaterThan">
      <formula>0</formula>
    </cfRule>
  </conditionalFormatting>
  <conditionalFormatting sqref="F56">
    <cfRule type="cellIs" dxfId="351" priority="14" operator="greaterThan">
      <formula>E56</formula>
    </cfRule>
  </conditionalFormatting>
  <conditionalFormatting sqref="G56">
    <cfRule type="cellIs" dxfId="350" priority="13" operator="greaterThan">
      <formula>F56</formula>
    </cfRule>
  </conditionalFormatting>
  <conditionalFormatting sqref="I59">
    <cfRule type="cellIs" dxfId="349" priority="12" operator="greaterThan">
      <formula>0</formula>
    </cfRule>
  </conditionalFormatting>
  <conditionalFormatting sqref="E59">
    <cfRule type="cellIs" dxfId="348" priority="11" operator="greaterThan">
      <formula>0</formula>
    </cfRule>
  </conditionalFormatting>
  <conditionalFormatting sqref="F59">
    <cfRule type="cellIs" dxfId="347" priority="10" operator="greaterThan">
      <formula>E59</formula>
    </cfRule>
  </conditionalFormatting>
  <conditionalFormatting sqref="G59">
    <cfRule type="cellIs" dxfId="346" priority="9" operator="greaterThan">
      <formula>F59</formula>
    </cfRule>
  </conditionalFormatting>
  <conditionalFormatting sqref="I62">
    <cfRule type="cellIs" dxfId="345" priority="8" operator="greaterThan">
      <formula>0</formula>
    </cfRule>
  </conditionalFormatting>
  <conditionalFormatting sqref="E62">
    <cfRule type="cellIs" dxfId="344" priority="7" operator="greaterThan">
      <formula>0</formula>
    </cfRule>
  </conditionalFormatting>
  <conditionalFormatting sqref="F62">
    <cfRule type="cellIs" dxfId="343" priority="6" operator="greaterThan">
      <formula>E62</formula>
    </cfRule>
  </conditionalFormatting>
  <conditionalFormatting sqref="G62">
    <cfRule type="cellIs" dxfId="342" priority="5" operator="greaterThan">
      <formula>F62</formula>
    </cfRule>
  </conditionalFormatting>
  <conditionalFormatting sqref="I65">
    <cfRule type="cellIs" dxfId="341" priority="4" operator="greaterThan">
      <formula>0</formula>
    </cfRule>
  </conditionalFormatting>
  <conditionalFormatting sqref="E65">
    <cfRule type="cellIs" dxfId="340" priority="3" operator="greaterThan">
      <formula>0</formula>
    </cfRule>
  </conditionalFormatting>
  <conditionalFormatting sqref="F65">
    <cfRule type="cellIs" dxfId="339" priority="2" operator="greaterThan">
      <formula>E65</formula>
    </cfRule>
  </conditionalFormatting>
  <conditionalFormatting sqref="G65">
    <cfRule type="cellIs" dxfId="338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IF(F57&gt;D57,"Budget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IF(AW57&lt;0,"Actual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4"/>
      <c r="E58" s="504"/>
      <c r="F58" s="504"/>
      <c r="G58" s="504"/>
      <c r="H58" s="505"/>
      <c r="I58" s="506"/>
      <c r="J58" s="506"/>
      <c r="K58" s="506"/>
      <c r="L58" s="507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37" priority="168" operator="lessThan">
      <formula>0</formula>
    </cfRule>
  </conditionalFormatting>
  <conditionalFormatting sqref="AW8">
    <cfRule type="cellIs" dxfId="336" priority="167" operator="lessThan">
      <formula>0</formula>
    </cfRule>
  </conditionalFormatting>
  <conditionalFormatting sqref="G3">
    <cfRule type="containsText" dxfId="335" priority="166" operator="containsText" text="Budget">
      <formula>NOT(ISERROR(SEARCH("Budget",G3)))</formula>
    </cfRule>
  </conditionalFormatting>
  <conditionalFormatting sqref="G4">
    <cfRule type="containsText" dxfId="334" priority="165" operator="containsText" text="forecast">
      <formula>NOT(ISERROR(SEARCH("forecast",G4)))</formula>
    </cfRule>
  </conditionalFormatting>
  <conditionalFormatting sqref="E57">
    <cfRule type="cellIs" dxfId="333" priority="92" operator="greaterThan">
      <formula>0</formula>
    </cfRule>
  </conditionalFormatting>
  <conditionalFormatting sqref="I57">
    <cfRule type="cellIs" dxfId="332" priority="65" operator="greaterThan">
      <formula>0</formula>
    </cfRule>
  </conditionalFormatting>
  <conditionalFormatting sqref="I8">
    <cfRule type="cellIs" dxfId="331" priority="52" operator="greaterThan">
      <formula>0</formula>
    </cfRule>
  </conditionalFormatting>
  <conditionalFormatting sqref="E8">
    <cfRule type="cellIs" dxfId="330" priority="51" operator="greaterThan">
      <formula>0</formula>
    </cfRule>
  </conditionalFormatting>
  <conditionalFormatting sqref="F8">
    <cfRule type="cellIs" dxfId="329" priority="50" operator="greaterThan">
      <formula>E8</formula>
    </cfRule>
  </conditionalFormatting>
  <conditionalFormatting sqref="G8">
    <cfRule type="cellIs" dxfId="328" priority="49" operator="greaterThan">
      <formula>F8</formula>
    </cfRule>
  </conditionalFormatting>
  <conditionalFormatting sqref="I20">
    <cfRule type="cellIs" dxfId="327" priority="48" operator="greaterThan">
      <formula>0</formula>
    </cfRule>
  </conditionalFormatting>
  <conditionalFormatting sqref="E20">
    <cfRule type="cellIs" dxfId="326" priority="47" operator="greaterThan">
      <formula>0</formula>
    </cfRule>
  </conditionalFormatting>
  <conditionalFormatting sqref="F20">
    <cfRule type="cellIs" dxfId="325" priority="46" operator="greaterThan">
      <formula>E20</formula>
    </cfRule>
  </conditionalFormatting>
  <conditionalFormatting sqref="G20">
    <cfRule type="cellIs" dxfId="324" priority="45" operator="greaterThan">
      <formula>F20</formula>
    </cfRule>
  </conditionalFormatting>
  <conditionalFormatting sqref="I23">
    <cfRule type="cellIs" dxfId="323" priority="44" operator="greaterThan">
      <formula>0</formula>
    </cfRule>
  </conditionalFormatting>
  <conditionalFormatting sqref="E23">
    <cfRule type="cellIs" dxfId="322" priority="43" operator="greaterThan">
      <formula>0</formula>
    </cfRule>
  </conditionalFormatting>
  <conditionalFormatting sqref="F23">
    <cfRule type="cellIs" dxfId="321" priority="42" operator="greaterThan">
      <formula>E23</formula>
    </cfRule>
  </conditionalFormatting>
  <conditionalFormatting sqref="G23">
    <cfRule type="cellIs" dxfId="320" priority="41" operator="greaterThan">
      <formula>F23</formula>
    </cfRule>
  </conditionalFormatting>
  <conditionalFormatting sqref="I26">
    <cfRule type="cellIs" dxfId="319" priority="40" operator="greaterThan">
      <formula>0</formula>
    </cfRule>
  </conditionalFormatting>
  <conditionalFormatting sqref="E26">
    <cfRule type="cellIs" dxfId="318" priority="39" operator="greaterThan">
      <formula>0</formula>
    </cfRule>
  </conditionalFormatting>
  <conditionalFormatting sqref="F26">
    <cfRule type="cellIs" dxfId="317" priority="38" operator="greaterThan">
      <formula>E26</formula>
    </cfRule>
  </conditionalFormatting>
  <conditionalFormatting sqref="G26">
    <cfRule type="cellIs" dxfId="316" priority="37" operator="greaterThan">
      <formula>F26</formula>
    </cfRule>
  </conditionalFormatting>
  <conditionalFormatting sqref="I29">
    <cfRule type="cellIs" dxfId="315" priority="36" operator="greaterThan">
      <formula>0</formula>
    </cfRule>
  </conditionalFormatting>
  <conditionalFormatting sqref="E29">
    <cfRule type="cellIs" dxfId="314" priority="35" operator="greaterThan">
      <formula>0</formula>
    </cfRule>
  </conditionalFormatting>
  <conditionalFormatting sqref="F29">
    <cfRule type="cellIs" dxfId="313" priority="34" operator="greaterThan">
      <formula>E29</formula>
    </cfRule>
  </conditionalFormatting>
  <conditionalFormatting sqref="G29">
    <cfRule type="cellIs" dxfId="312" priority="33" operator="greaterThan">
      <formula>F29</formula>
    </cfRule>
  </conditionalFormatting>
  <conditionalFormatting sqref="I32">
    <cfRule type="cellIs" dxfId="311" priority="32" operator="greaterThan">
      <formula>0</formula>
    </cfRule>
  </conditionalFormatting>
  <conditionalFormatting sqref="E32">
    <cfRule type="cellIs" dxfId="310" priority="31" operator="greaterThan">
      <formula>0</formula>
    </cfRule>
  </conditionalFormatting>
  <conditionalFormatting sqref="F32">
    <cfRule type="cellIs" dxfId="309" priority="30" operator="greaterThan">
      <formula>E32</formula>
    </cfRule>
  </conditionalFormatting>
  <conditionalFormatting sqref="G32">
    <cfRule type="cellIs" dxfId="308" priority="29" operator="greaterThan">
      <formula>F32</formula>
    </cfRule>
  </conditionalFormatting>
  <conditionalFormatting sqref="I35">
    <cfRule type="cellIs" dxfId="307" priority="28" operator="greaterThan">
      <formula>0</formula>
    </cfRule>
  </conditionalFormatting>
  <conditionalFormatting sqref="E35">
    <cfRule type="cellIs" dxfId="306" priority="27" operator="greaterThan">
      <formula>0</formula>
    </cfRule>
  </conditionalFormatting>
  <conditionalFormatting sqref="F35">
    <cfRule type="cellIs" dxfId="305" priority="26" operator="greaterThan">
      <formula>E35</formula>
    </cfRule>
  </conditionalFormatting>
  <conditionalFormatting sqref="G35">
    <cfRule type="cellIs" dxfId="304" priority="25" operator="greaterThan">
      <formula>F35</formula>
    </cfRule>
  </conditionalFormatting>
  <conditionalFormatting sqref="I38">
    <cfRule type="cellIs" dxfId="303" priority="24" operator="greaterThan">
      <formula>0</formula>
    </cfRule>
  </conditionalFormatting>
  <conditionalFormatting sqref="E38">
    <cfRule type="cellIs" dxfId="302" priority="23" operator="greaterThan">
      <formula>0</formula>
    </cfRule>
  </conditionalFormatting>
  <conditionalFormatting sqref="F38">
    <cfRule type="cellIs" dxfId="301" priority="22" operator="greaterThan">
      <formula>E38</formula>
    </cfRule>
  </conditionalFormatting>
  <conditionalFormatting sqref="G38">
    <cfRule type="cellIs" dxfId="300" priority="21" operator="greaterThan">
      <formula>F38</formula>
    </cfRule>
  </conditionalFormatting>
  <conditionalFormatting sqref="I41">
    <cfRule type="cellIs" dxfId="299" priority="20" operator="greaterThan">
      <formula>0</formula>
    </cfRule>
  </conditionalFormatting>
  <conditionalFormatting sqref="E41">
    <cfRule type="cellIs" dxfId="298" priority="19" operator="greaterThan">
      <formula>0</formula>
    </cfRule>
  </conditionalFormatting>
  <conditionalFormatting sqref="F41">
    <cfRule type="cellIs" dxfId="297" priority="18" operator="greaterThan">
      <formula>E41</formula>
    </cfRule>
  </conditionalFormatting>
  <conditionalFormatting sqref="G41">
    <cfRule type="cellIs" dxfId="296" priority="17" operator="greaterThan">
      <formula>F41</formula>
    </cfRule>
  </conditionalFormatting>
  <conditionalFormatting sqref="I44">
    <cfRule type="cellIs" dxfId="295" priority="16" operator="greaterThan">
      <formula>0</formula>
    </cfRule>
  </conditionalFormatting>
  <conditionalFormatting sqref="E44">
    <cfRule type="cellIs" dxfId="294" priority="15" operator="greaterThan">
      <formula>0</formula>
    </cfRule>
  </conditionalFormatting>
  <conditionalFormatting sqref="F44">
    <cfRule type="cellIs" dxfId="293" priority="14" operator="greaterThan">
      <formula>E44</formula>
    </cfRule>
  </conditionalFormatting>
  <conditionalFormatting sqref="G44">
    <cfRule type="cellIs" dxfId="292" priority="13" operator="greaterThan">
      <formula>F44</formula>
    </cfRule>
  </conditionalFormatting>
  <conditionalFormatting sqref="I47">
    <cfRule type="cellIs" dxfId="291" priority="12" operator="greaterThan">
      <formula>0</formula>
    </cfRule>
  </conditionalFormatting>
  <conditionalFormatting sqref="E47">
    <cfRule type="cellIs" dxfId="290" priority="11" operator="greaterThan">
      <formula>0</formula>
    </cfRule>
  </conditionalFormatting>
  <conditionalFormatting sqref="F47">
    <cfRule type="cellIs" dxfId="289" priority="10" operator="greaterThan">
      <formula>E47</formula>
    </cfRule>
  </conditionalFormatting>
  <conditionalFormatting sqref="G47">
    <cfRule type="cellIs" dxfId="288" priority="9" operator="greaterThan">
      <formula>F47</formula>
    </cfRule>
  </conditionalFormatting>
  <conditionalFormatting sqref="I50">
    <cfRule type="cellIs" dxfId="287" priority="8" operator="greaterThan">
      <formula>0</formula>
    </cfRule>
  </conditionalFormatting>
  <conditionalFormatting sqref="E50">
    <cfRule type="cellIs" dxfId="286" priority="7" operator="greaterThan">
      <formula>0</formula>
    </cfRule>
  </conditionalFormatting>
  <conditionalFormatting sqref="F50">
    <cfRule type="cellIs" dxfId="285" priority="6" operator="greaterThan">
      <formula>E50</formula>
    </cfRule>
  </conditionalFormatting>
  <conditionalFormatting sqref="G50">
    <cfRule type="cellIs" dxfId="284" priority="5" operator="greaterThan">
      <formula>F50</formula>
    </cfRule>
  </conditionalFormatting>
  <conditionalFormatting sqref="I53">
    <cfRule type="cellIs" dxfId="283" priority="4" operator="greaterThan">
      <formula>0</formula>
    </cfRule>
  </conditionalFormatting>
  <conditionalFormatting sqref="E53">
    <cfRule type="cellIs" dxfId="282" priority="3" operator="greaterThan">
      <formula>0</formula>
    </cfRule>
  </conditionalFormatting>
  <conditionalFormatting sqref="F53">
    <cfRule type="cellIs" dxfId="281" priority="2" operator="greaterThan">
      <formula>E53</formula>
    </cfRule>
  </conditionalFormatting>
  <conditionalFormatting sqref="G53">
    <cfRule type="cellIs" dxfId="280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IF(F74&gt;D74,"Budget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IF(AW74&lt;0,"Actual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4"/>
      <c r="E75" s="504"/>
      <c r="F75" s="504"/>
      <c r="G75" s="504"/>
      <c r="H75" s="505"/>
      <c r="I75" s="506"/>
      <c r="J75" s="506"/>
      <c r="K75" s="506"/>
      <c r="L75" s="507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79" priority="192" operator="lessThan">
      <formula>0</formula>
    </cfRule>
  </conditionalFormatting>
  <conditionalFormatting sqref="AW8">
    <cfRule type="cellIs" dxfId="278" priority="191" operator="lessThan">
      <formula>0</formula>
    </cfRule>
  </conditionalFormatting>
  <conditionalFormatting sqref="G3">
    <cfRule type="containsText" dxfId="277" priority="190" operator="containsText" text="Budget">
      <formula>NOT(ISERROR(SEARCH("Budget",G3)))</formula>
    </cfRule>
  </conditionalFormatting>
  <conditionalFormatting sqref="G4">
    <cfRule type="containsText" dxfId="276" priority="189" operator="containsText" text="forecast">
      <formula>NOT(ISERROR(SEARCH("forecast",G4)))</formula>
    </cfRule>
  </conditionalFormatting>
  <conditionalFormatting sqref="AW25:AW30">
    <cfRule type="cellIs" dxfId="275" priority="142" operator="lessThan">
      <formula>0</formula>
    </cfRule>
  </conditionalFormatting>
  <conditionalFormatting sqref="AW34:AW36">
    <cfRule type="cellIs" dxfId="274" priority="139" operator="lessThan">
      <formula>0</formula>
    </cfRule>
  </conditionalFormatting>
  <conditionalFormatting sqref="AW40:AW42">
    <cfRule type="cellIs" dxfId="273" priority="136" operator="lessThan">
      <formula>0</formula>
    </cfRule>
  </conditionalFormatting>
  <conditionalFormatting sqref="AW46:AW47">
    <cfRule type="cellIs" dxfId="272" priority="133" operator="lessThan">
      <formula>0</formula>
    </cfRule>
  </conditionalFormatting>
  <conditionalFormatting sqref="E74">
    <cfRule type="cellIs" dxfId="271" priority="104" operator="greaterThan">
      <formula>0</formula>
    </cfRule>
  </conditionalFormatting>
  <conditionalFormatting sqref="I74">
    <cfRule type="cellIs" dxfId="270" priority="77" operator="greaterThan">
      <formula>0</formula>
    </cfRule>
  </conditionalFormatting>
  <conditionalFormatting sqref="I8">
    <cfRule type="cellIs" dxfId="269" priority="52" operator="greaterThan">
      <formula>0</formula>
    </cfRule>
  </conditionalFormatting>
  <conditionalFormatting sqref="E8">
    <cfRule type="cellIs" dxfId="268" priority="51" operator="greaterThan">
      <formula>0</formula>
    </cfRule>
  </conditionalFormatting>
  <conditionalFormatting sqref="F8">
    <cfRule type="cellIs" dxfId="267" priority="50" operator="greaterThan">
      <formula>E8</formula>
    </cfRule>
  </conditionalFormatting>
  <conditionalFormatting sqref="G8">
    <cfRule type="cellIs" dxfId="266" priority="49" operator="greaterThan">
      <formula>F8</formula>
    </cfRule>
  </conditionalFormatting>
  <conditionalFormatting sqref="I23">
    <cfRule type="cellIs" dxfId="265" priority="48" operator="greaterThan">
      <formula>0</formula>
    </cfRule>
  </conditionalFormatting>
  <conditionalFormatting sqref="E23">
    <cfRule type="cellIs" dxfId="264" priority="47" operator="greaterThan">
      <formula>0</formula>
    </cfRule>
  </conditionalFormatting>
  <conditionalFormatting sqref="F23">
    <cfRule type="cellIs" dxfId="263" priority="46" operator="greaterThan">
      <formula>E23</formula>
    </cfRule>
  </conditionalFormatting>
  <conditionalFormatting sqref="G23">
    <cfRule type="cellIs" dxfId="262" priority="45" operator="greaterThan">
      <formula>F23</formula>
    </cfRule>
  </conditionalFormatting>
  <conditionalFormatting sqref="I32">
    <cfRule type="cellIs" dxfId="261" priority="44" operator="greaterThan">
      <formula>0</formula>
    </cfRule>
  </conditionalFormatting>
  <conditionalFormatting sqref="E32">
    <cfRule type="cellIs" dxfId="260" priority="43" operator="greaterThan">
      <formula>0</formula>
    </cfRule>
  </conditionalFormatting>
  <conditionalFormatting sqref="F32">
    <cfRule type="cellIs" dxfId="259" priority="42" operator="greaterThan">
      <formula>E32</formula>
    </cfRule>
  </conditionalFormatting>
  <conditionalFormatting sqref="G32">
    <cfRule type="cellIs" dxfId="258" priority="41" operator="greaterThan">
      <formula>F32</formula>
    </cfRule>
  </conditionalFormatting>
  <conditionalFormatting sqref="I38">
    <cfRule type="cellIs" dxfId="257" priority="40" operator="greaterThan">
      <formula>0</formula>
    </cfRule>
  </conditionalFormatting>
  <conditionalFormatting sqref="E38">
    <cfRule type="cellIs" dxfId="256" priority="39" operator="greaterThan">
      <formula>0</formula>
    </cfRule>
  </conditionalFormatting>
  <conditionalFormatting sqref="F38">
    <cfRule type="cellIs" dxfId="255" priority="38" operator="greaterThan">
      <formula>E38</formula>
    </cfRule>
  </conditionalFormatting>
  <conditionalFormatting sqref="G38">
    <cfRule type="cellIs" dxfId="254" priority="37" operator="greaterThan">
      <formula>F38</formula>
    </cfRule>
  </conditionalFormatting>
  <conditionalFormatting sqref="I44">
    <cfRule type="cellIs" dxfId="253" priority="36" operator="greaterThan">
      <formula>0</formula>
    </cfRule>
  </conditionalFormatting>
  <conditionalFormatting sqref="E44">
    <cfRule type="cellIs" dxfId="252" priority="35" operator="greaterThan">
      <formula>0</formula>
    </cfRule>
  </conditionalFormatting>
  <conditionalFormatting sqref="F44">
    <cfRule type="cellIs" dxfId="251" priority="34" operator="greaterThan">
      <formula>E44</formula>
    </cfRule>
  </conditionalFormatting>
  <conditionalFormatting sqref="G44">
    <cfRule type="cellIs" dxfId="250" priority="33" operator="greaterThan">
      <formula>F44</formula>
    </cfRule>
  </conditionalFormatting>
  <conditionalFormatting sqref="I49">
    <cfRule type="cellIs" dxfId="249" priority="32" operator="greaterThan">
      <formula>0</formula>
    </cfRule>
  </conditionalFormatting>
  <conditionalFormatting sqref="E49">
    <cfRule type="cellIs" dxfId="248" priority="31" operator="greaterThan">
      <formula>0</formula>
    </cfRule>
  </conditionalFormatting>
  <conditionalFormatting sqref="F49">
    <cfRule type="cellIs" dxfId="247" priority="30" operator="greaterThan">
      <formula>E49</formula>
    </cfRule>
  </conditionalFormatting>
  <conditionalFormatting sqref="G49">
    <cfRule type="cellIs" dxfId="246" priority="29" operator="greaterThan">
      <formula>F49</formula>
    </cfRule>
  </conditionalFormatting>
  <conditionalFormatting sqref="I52">
    <cfRule type="cellIs" dxfId="245" priority="28" operator="greaterThan">
      <formula>0</formula>
    </cfRule>
  </conditionalFormatting>
  <conditionalFormatting sqref="E52">
    <cfRule type="cellIs" dxfId="244" priority="27" operator="greaterThan">
      <formula>0</formula>
    </cfRule>
  </conditionalFormatting>
  <conditionalFormatting sqref="F52">
    <cfRule type="cellIs" dxfId="243" priority="26" operator="greaterThan">
      <formula>E52</formula>
    </cfRule>
  </conditionalFormatting>
  <conditionalFormatting sqref="G52">
    <cfRule type="cellIs" dxfId="242" priority="25" operator="greaterThan">
      <formula>F52</formula>
    </cfRule>
  </conditionalFormatting>
  <conditionalFormatting sqref="I55">
    <cfRule type="cellIs" dxfId="241" priority="24" operator="greaterThan">
      <formula>0</formula>
    </cfRule>
  </conditionalFormatting>
  <conditionalFormatting sqref="E55">
    <cfRule type="cellIs" dxfId="240" priority="23" operator="greaterThan">
      <formula>0</formula>
    </cfRule>
  </conditionalFormatting>
  <conditionalFormatting sqref="F55">
    <cfRule type="cellIs" dxfId="239" priority="22" operator="greaterThan">
      <formula>E55</formula>
    </cfRule>
  </conditionalFormatting>
  <conditionalFormatting sqref="G55">
    <cfRule type="cellIs" dxfId="238" priority="21" operator="greaterThan">
      <formula>F55</formula>
    </cfRule>
  </conditionalFormatting>
  <conditionalFormatting sqref="I58">
    <cfRule type="cellIs" dxfId="237" priority="20" operator="greaterThan">
      <formula>0</formula>
    </cfRule>
  </conditionalFormatting>
  <conditionalFormatting sqref="E58">
    <cfRule type="cellIs" dxfId="236" priority="19" operator="greaterThan">
      <formula>0</formula>
    </cfRule>
  </conditionalFormatting>
  <conditionalFormatting sqref="F58">
    <cfRule type="cellIs" dxfId="235" priority="18" operator="greaterThan">
      <formula>E58</formula>
    </cfRule>
  </conditionalFormatting>
  <conditionalFormatting sqref="G58">
    <cfRule type="cellIs" dxfId="234" priority="17" operator="greaterThan">
      <formula>F58</formula>
    </cfRule>
  </conditionalFormatting>
  <conditionalFormatting sqref="I61">
    <cfRule type="cellIs" dxfId="233" priority="16" operator="greaterThan">
      <formula>0</formula>
    </cfRule>
  </conditionalFormatting>
  <conditionalFormatting sqref="E61">
    <cfRule type="cellIs" dxfId="232" priority="15" operator="greaterThan">
      <formula>0</formula>
    </cfRule>
  </conditionalFormatting>
  <conditionalFormatting sqref="F61">
    <cfRule type="cellIs" dxfId="231" priority="14" operator="greaterThan">
      <formula>E61</formula>
    </cfRule>
  </conditionalFormatting>
  <conditionalFormatting sqref="G61">
    <cfRule type="cellIs" dxfId="230" priority="13" operator="greaterThan">
      <formula>F61</formula>
    </cfRule>
  </conditionalFormatting>
  <conditionalFormatting sqref="I64">
    <cfRule type="cellIs" dxfId="229" priority="12" operator="greaterThan">
      <formula>0</formula>
    </cfRule>
  </conditionalFormatting>
  <conditionalFormatting sqref="E64">
    <cfRule type="cellIs" dxfId="228" priority="11" operator="greaterThan">
      <formula>0</formula>
    </cfRule>
  </conditionalFormatting>
  <conditionalFormatting sqref="F64">
    <cfRule type="cellIs" dxfId="227" priority="10" operator="greaterThan">
      <formula>E64</formula>
    </cfRule>
  </conditionalFormatting>
  <conditionalFormatting sqref="G64">
    <cfRule type="cellIs" dxfId="226" priority="9" operator="greaterThan">
      <formula>F64</formula>
    </cfRule>
  </conditionalFormatting>
  <conditionalFormatting sqref="I67">
    <cfRule type="cellIs" dxfId="225" priority="8" operator="greaterThan">
      <formula>0</formula>
    </cfRule>
  </conditionalFormatting>
  <conditionalFormatting sqref="E67">
    <cfRule type="cellIs" dxfId="224" priority="7" operator="greaterThan">
      <formula>0</formula>
    </cfRule>
  </conditionalFormatting>
  <conditionalFormatting sqref="F67">
    <cfRule type="cellIs" dxfId="223" priority="6" operator="greaterThan">
      <formula>E67</formula>
    </cfRule>
  </conditionalFormatting>
  <conditionalFormatting sqref="G67">
    <cfRule type="cellIs" dxfId="222" priority="5" operator="greaterThan">
      <formula>F67</formula>
    </cfRule>
  </conditionalFormatting>
  <conditionalFormatting sqref="I70">
    <cfRule type="cellIs" dxfId="221" priority="4" operator="greaterThan">
      <formula>0</formula>
    </cfRule>
  </conditionalFormatting>
  <conditionalFormatting sqref="E70">
    <cfRule type="cellIs" dxfId="220" priority="3" operator="greaterThan">
      <formula>0</formula>
    </cfRule>
  </conditionalFormatting>
  <conditionalFormatting sqref="F70">
    <cfRule type="cellIs" dxfId="219" priority="2" operator="greaterThan">
      <formula>E70</formula>
    </cfRule>
  </conditionalFormatting>
  <conditionalFormatting sqref="G70">
    <cfRule type="cellIs" dxfId="218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IF(F84&gt;D84,"Budget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IF(AW84&lt;0,"Actual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4"/>
      <c r="E85" s="504"/>
      <c r="F85" s="504"/>
      <c r="G85" s="504"/>
      <c r="H85" s="505"/>
      <c r="I85" s="506"/>
      <c r="J85" s="506"/>
      <c r="K85" s="506"/>
      <c r="L85" s="507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17" priority="237" operator="lessThan">
      <formula>0</formula>
    </cfRule>
  </conditionalFormatting>
  <conditionalFormatting sqref="AW8">
    <cfRule type="cellIs" dxfId="216" priority="236" operator="lessThan">
      <formula>0</formula>
    </cfRule>
  </conditionalFormatting>
  <conditionalFormatting sqref="G3">
    <cfRule type="containsText" dxfId="215" priority="235" operator="containsText" text="Budget">
      <formula>NOT(ISERROR(SEARCH("Budget",G3)))</formula>
    </cfRule>
  </conditionalFormatting>
  <conditionalFormatting sqref="G4">
    <cfRule type="containsText" dxfId="214" priority="234" operator="containsText" text="forecast">
      <formula>NOT(ISERROR(SEARCH("forecast",G4)))</formula>
    </cfRule>
  </conditionalFormatting>
  <conditionalFormatting sqref="AW26:AW39">
    <cfRule type="cellIs" dxfId="213" priority="187" operator="lessThan">
      <formula>0</formula>
    </cfRule>
  </conditionalFormatting>
  <conditionalFormatting sqref="AW43:AW46 AW48:AW51">
    <cfRule type="cellIs" dxfId="212" priority="184" operator="lessThan">
      <formula>0</formula>
    </cfRule>
  </conditionalFormatting>
  <conditionalFormatting sqref="AW47">
    <cfRule type="cellIs" dxfId="211" priority="181" operator="lessThan">
      <formula>0</formula>
    </cfRule>
  </conditionalFormatting>
  <conditionalFormatting sqref="E84">
    <cfRule type="cellIs" dxfId="210" priority="152" operator="greaterThan">
      <formula>0</formula>
    </cfRule>
  </conditionalFormatting>
  <conditionalFormatting sqref="I84">
    <cfRule type="cellIs" dxfId="209" priority="125" operator="greaterThan">
      <formula>0</formula>
    </cfRule>
  </conditionalFormatting>
  <conditionalFormatting sqref="I8">
    <cfRule type="cellIs" dxfId="208" priority="100" operator="greaterThan">
      <formula>0</formula>
    </cfRule>
  </conditionalFormatting>
  <conditionalFormatting sqref="E8">
    <cfRule type="cellIs" dxfId="207" priority="99" operator="greaterThan">
      <formula>0</formula>
    </cfRule>
  </conditionalFormatting>
  <conditionalFormatting sqref="F8">
    <cfRule type="cellIs" dxfId="206" priority="98" operator="greaterThan">
      <formula>E8</formula>
    </cfRule>
  </conditionalFormatting>
  <conditionalFormatting sqref="G8">
    <cfRule type="cellIs" dxfId="205" priority="97" operator="greaterThan">
      <formula>F8</formula>
    </cfRule>
  </conditionalFormatting>
  <conditionalFormatting sqref="I24">
    <cfRule type="cellIs" dxfId="204" priority="96" operator="greaterThan">
      <formula>0</formula>
    </cfRule>
  </conditionalFormatting>
  <conditionalFormatting sqref="E24">
    <cfRule type="cellIs" dxfId="203" priority="95" operator="greaterThan">
      <formula>0</formula>
    </cfRule>
  </conditionalFormatting>
  <conditionalFormatting sqref="F24">
    <cfRule type="cellIs" dxfId="202" priority="94" operator="greaterThan">
      <formula>E24</formula>
    </cfRule>
  </conditionalFormatting>
  <conditionalFormatting sqref="G24">
    <cfRule type="cellIs" dxfId="201" priority="93" operator="greaterThan">
      <formula>F24</formula>
    </cfRule>
  </conditionalFormatting>
  <conditionalFormatting sqref="I41">
    <cfRule type="cellIs" dxfId="200" priority="48" operator="greaterThan">
      <formula>0</formula>
    </cfRule>
  </conditionalFormatting>
  <conditionalFormatting sqref="E41">
    <cfRule type="cellIs" dxfId="199" priority="47" operator="greaterThan">
      <formula>0</formula>
    </cfRule>
  </conditionalFormatting>
  <conditionalFormatting sqref="F41">
    <cfRule type="cellIs" dxfId="198" priority="46" operator="greaterThan">
      <formula>E41</formula>
    </cfRule>
  </conditionalFormatting>
  <conditionalFormatting sqref="G41">
    <cfRule type="cellIs" dxfId="197" priority="45" operator="greaterThan">
      <formula>F41</formula>
    </cfRule>
  </conditionalFormatting>
  <conditionalFormatting sqref="I53">
    <cfRule type="cellIs" dxfId="196" priority="44" operator="greaterThan">
      <formula>0</formula>
    </cfRule>
  </conditionalFormatting>
  <conditionalFormatting sqref="E53">
    <cfRule type="cellIs" dxfId="195" priority="43" operator="greaterThan">
      <formula>0</formula>
    </cfRule>
  </conditionalFormatting>
  <conditionalFormatting sqref="F53">
    <cfRule type="cellIs" dxfId="194" priority="42" operator="greaterThan">
      <formula>E53</formula>
    </cfRule>
  </conditionalFormatting>
  <conditionalFormatting sqref="G53">
    <cfRule type="cellIs" dxfId="193" priority="41" operator="greaterThan">
      <formula>F53</formula>
    </cfRule>
  </conditionalFormatting>
  <conditionalFormatting sqref="I59">
    <cfRule type="cellIs" dxfId="192" priority="36" operator="greaterThan">
      <formula>0</formula>
    </cfRule>
  </conditionalFormatting>
  <conditionalFormatting sqref="E59">
    <cfRule type="cellIs" dxfId="191" priority="35" operator="greaterThan">
      <formula>0</formula>
    </cfRule>
  </conditionalFormatting>
  <conditionalFormatting sqref="F59">
    <cfRule type="cellIs" dxfId="190" priority="34" operator="greaterThan">
      <formula>E59</formula>
    </cfRule>
  </conditionalFormatting>
  <conditionalFormatting sqref="G59">
    <cfRule type="cellIs" dxfId="189" priority="33" operator="greaterThan">
      <formula>F59</formula>
    </cfRule>
  </conditionalFormatting>
  <conditionalFormatting sqref="I62">
    <cfRule type="cellIs" dxfId="188" priority="32" operator="greaterThan">
      <formula>0</formula>
    </cfRule>
  </conditionalFormatting>
  <conditionalFormatting sqref="E62">
    <cfRule type="cellIs" dxfId="187" priority="31" operator="greaterThan">
      <formula>0</formula>
    </cfRule>
  </conditionalFormatting>
  <conditionalFormatting sqref="F62">
    <cfRule type="cellIs" dxfId="186" priority="30" operator="greaterThan">
      <formula>E62</formula>
    </cfRule>
  </conditionalFormatting>
  <conditionalFormatting sqref="G62">
    <cfRule type="cellIs" dxfId="185" priority="29" operator="greaterThan">
      <formula>F62</formula>
    </cfRule>
  </conditionalFormatting>
  <conditionalFormatting sqref="I65">
    <cfRule type="cellIs" dxfId="184" priority="28" operator="greaterThan">
      <formula>0</formula>
    </cfRule>
  </conditionalFormatting>
  <conditionalFormatting sqref="E65">
    <cfRule type="cellIs" dxfId="183" priority="27" operator="greaterThan">
      <formula>0</formula>
    </cfRule>
  </conditionalFormatting>
  <conditionalFormatting sqref="F65">
    <cfRule type="cellIs" dxfId="182" priority="26" operator="greaterThan">
      <formula>E65</formula>
    </cfRule>
  </conditionalFormatting>
  <conditionalFormatting sqref="G65">
    <cfRule type="cellIs" dxfId="181" priority="25" operator="greaterThan">
      <formula>F65</formula>
    </cfRule>
  </conditionalFormatting>
  <conditionalFormatting sqref="I68">
    <cfRule type="cellIs" dxfId="180" priority="24" operator="greaterThan">
      <formula>0</formula>
    </cfRule>
  </conditionalFormatting>
  <conditionalFormatting sqref="E68">
    <cfRule type="cellIs" dxfId="179" priority="23" operator="greaterThan">
      <formula>0</formula>
    </cfRule>
  </conditionalFormatting>
  <conditionalFormatting sqref="F68">
    <cfRule type="cellIs" dxfId="178" priority="22" operator="greaterThan">
      <formula>E68</formula>
    </cfRule>
  </conditionalFormatting>
  <conditionalFormatting sqref="G68">
    <cfRule type="cellIs" dxfId="177" priority="21" operator="greaterThan">
      <formula>F68</formula>
    </cfRule>
  </conditionalFormatting>
  <conditionalFormatting sqref="I71">
    <cfRule type="cellIs" dxfId="176" priority="20" operator="greaterThan">
      <formula>0</formula>
    </cfRule>
  </conditionalFormatting>
  <conditionalFormatting sqref="E71">
    <cfRule type="cellIs" dxfId="175" priority="19" operator="greaterThan">
      <formula>0</formula>
    </cfRule>
  </conditionalFormatting>
  <conditionalFormatting sqref="F71">
    <cfRule type="cellIs" dxfId="174" priority="18" operator="greaterThan">
      <formula>E71</formula>
    </cfRule>
  </conditionalFormatting>
  <conditionalFormatting sqref="G71">
    <cfRule type="cellIs" dxfId="173" priority="17" operator="greaterThan">
      <formula>F71</formula>
    </cfRule>
  </conditionalFormatting>
  <conditionalFormatting sqref="I74">
    <cfRule type="cellIs" dxfId="172" priority="16" operator="greaterThan">
      <formula>0</formula>
    </cfRule>
  </conditionalFormatting>
  <conditionalFormatting sqref="E74">
    <cfRule type="cellIs" dxfId="171" priority="15" operator="greaterThan">
      <formula>0</formula>
    </cfRule>
  </conditionalFormatting>
  <conditionalFormatting sqref="F74">
    <cfRule type="cellIs" dxfId="170" priority="14" operator="greaterThan">
      <formula>E74</formula>
    </cfRule>
  </conditionalFormatting>
  <conditionalFormatting sqref="G74">
    <cfRule type="cellIs" dxfId="169" priority="13" operator="greaterThan">
      <formula>F74</formula>
    </cfRule>
  </conditionalFormatting>
  <conditionalFormatting sqref="I77">
    <cfRule type="cellIs" dxfId="168" priority="12" operator="greaterThan">
      <formula>0</formula>
    </cfRule>
  </conditionalFormatting>
  <conditionalFormatting sqref="E77">
    <cfRule type="cellIs" dxfId="167" priority="11" operator="greaterThan">
      <formula>0</formula>
    </cfRule>
  </conditionalFormatting>
  <conditionalFormatting sqref="F77">
    <cfRule type="cellIs" dxfId="166" priority="10" operator="greaterThan">
      <formula>E77</formula>
    </cfRule>
  </conditionalFormatting>
  <conditionalFormatting sqref="G77">
    <cfRule type="cellIs" dxfId="165" priority="9" operator="greaterThan">
      <formula>F77</formula>
    </cfRule>
  </conditionalFormatting>
  <conditionalFormatting sqref="I80">
    <cfRule type="cellIs" dxfId="164" priority="8" operator="greaterThan">
      <formula>0</formula>
    </cfRule>
  </conditionalFormatting>
  <conditionalFormatting sqref="E80">
    <cfRule type="cellIs" dxfId="163" priority="7" operator="greaterThan">
      <formula>0</formula>
    </cfRule>
  </conditionalFormatting>
  <conditionalFormatting sqref="F80">
    <cfRule type="cellIs" dxfId="162" priority="6" operator="greaterThan">
      <formula>E80</formula>
    </cfRule>
  </conditionalFormatting>
  <conditionalFormatting sqref="G80">
    <cfRule type="cellIs" dxfId="161" priority="5" operator="greaterThan">
      <formula>F80</formula>
    </cfRule>
  </conditionalFormatting>
  <conditionalFormatting sqref="I56">
    <cfRule type="cellIs" dxfId="160" priority="4" operator="greaterThan">
      <formula>0</formula>
    </cfRule>
  </conditionalFormatting>
  <conditionalFormatting sqref="E56">
    <cfRule type="cellIs" dxfId="159" priority="3" operator="greaterThan">
      <formula>0</formula>
    </cfRule>
  </conditionalFormatting>
  <conditionalFormatting sqref="F56">
    <cfRule type="cellIs" dxfId="158" priority="2" operator="greaterThan">
      <formula>E56</formula>
    </cfRule>
  </conditionalFormatting>
  <conditionalFormatting sqref="G56">
    <cfRule type="cellIs" dxfId="157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IF(F66&gt;D66,"Budget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IF(AW66&lt;0,"Actual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4"/>
      <c r="E67" s="504"/>
      <c r="F67" s="504"/>
      <c r="G67" s="504"/>
      <c r="H67" s="505"/>
      <c r="I67" s="506"/>
      <c r="J67" s="506"/>
      <c r="K67" s="506"/>
      <c r="L67" s="507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56" priority="159" operator="lessThan">
      <formula>0</formula>
    </cfRule>
  </conditionalFormatting>
  <conditionalFormatting sqref="AW8">
    <cfRule type="cellIs" dxfId="155" priority="158" operator="lessThan">
      <formula>0</formula>
    </cfRule>
  </conditionalFormatting>
  <conditionalFormatting sqref="G3">
    <cfRule type="containsText" dxfId="154" priority="157" operator="containsText" text="Budget">
      <formula>NOT(ISERROR(SEARCH("Budget",G3)))</formula>
    </cfRule>
  </conditionalFormatting>
  <conditionalFormatting sqref="G4">
    <cfRule type="containsText" dxfId="153" priority="156" operator="containsText" text="forecast">
      <formula>NOT(ISERROR(SEARCH("forecast",G4)))</formula>
    </cfRule>
  </conditionalFormatting>
  <conditionalFormatting sqref="I27 I31">
    <cfRule type="cellIs" dxfId="152" priority="122" operator="lessThan">
      <formula>0</formula>
    </cfRule>
  </conditionalFormatting>
  <conditionalFormatting sqref="I33:I34">
    <cfRule type="cellIs" dxfId="151" priority="121" operator="lessThan">
      <formula>0</formula>
    </cfRule>
  </conditionalFormatting>
  <conditionalFormatting sqref="I36:I37">
    <cfRule type="cellIs" dxfId="150" priority="120" operator="lessThan">
      <formula>0</formula>
    </cfRule>
  </conditionalFormatting>
  <conditionalFormatting sqref="I39:I40">
    <cfRule type="cellIs" dxfId="149" priority="119" operator="lessThan">
      <formula>0</formula>
    </cfRule>
  </conditionalFormatting>
  <conditionalFormatting sqref="I42:I43">
    <cfRule type="cellIs" dxfId="148" priority="118" operator="lessThan">
      <formula>0</formula>
    </cfRule>
  </conditionalFormatting>
  <conditionalFormatting sqref="I45:I46">
    <cfRule type="cellIs" dxfId="147" priority="117" operator="lessThan">
      <formula>0</formula>
    </cfRule>
  </conditionalFormatting>
  <conditionalFormatting sqref="I48:I49">
    <cfRule type="cellIs" dxfId="146" priority="116" operator="lessThan">
      <formula>0</formula>
    </cfRule>
  </conditionalFormatting>
  <conditionalFormatting sqref="I51:I52">
    <cfRule type="cellIs" dxfId="145" priority="115" operator="lessThan">
      <formula>0</formula>
    </cfRule>
  </conditionalFormatting>
  <conditionalFormatting sqref="I54:I55">
    <cfRule type="cellIs" dxfId="144" priority="114" operator="lessThan">
      <formula>0</formula>
    </cfRule>
  </conditionalFormatting>
  <conditionalFormatting sqref="I57:I58">
    <cfRule type="cellIs" dxfId="143" priority="113" operator="lessThan">
      <formula>0</formula>
    </cfRule>
  </conditionalFormatting>
  <conditionalFormatting sqref="I60:I61">
    <cfRule type="cellIs" dxfId="142" priority="112" operator="lessThan">
      <formula>0</formula>
    </cfRule>
  </conditionalFormatting>
  <conditionalFormatting sqref="I63:I64">
    <cfRule type="cellIs" dxfId="141" priority="111" operator="lessThan">
      <formula>0</formula>
    </cfRule>
  </conditionalFormatting>
  <conditionalFormatting sqref="I66">
    <cfRule type="cellIs" dxfId="140" priority="110" operator="lessThan">
      <formula>0</formula>
    </cfRule>
  </conditionalFormatting>
  <conditionalFormatting sqref="I28:I30">
    <cfRule type="cellIs" dxfId="139" priority="107" operator="lessThan">
      <formula>0</formula>
    </cfRule>
  </conditionalFormatting>
  <conditionalFormatting sqref="AW28:AW30">
    <cfRule type="cellIs" dxfId="138" priority="109" operator="lessThan">
      <formula>0</formula>
    </cfRule>
  </conditionalFormatting>
  <conditionalFormatting sqref="E66">
    <cfRule type="cellIs" dxfId="137" priority="80" operator="greaterThan">
      <formula>0</formula>
    </cfRule>
  </conditionalFormatting>
  <conditionalFormatting sqref="I8">
    <cfRule type="cellIs" dxfId="136" priority="52" operator="greaterThan">
      <formula>0</formula>
    </cfRule>
  </conditionalFormatting>
  <conditionalFormatting sqref="E8">
    <cfRule type="cellIs" dxfId="135" priority="51" operator="greaterThan">
      <formula>0</formula>
    </cfRule>
  </conditionalFormatting>
  <conditionalFormatting sqref="F8">
    <cfRule type="cellIs" dxfId="134" priority="50" operator="greaterThan">
      <formula>E8</formula>
    </cfRule>
  </conditionalFormatting>
  <conditionalFormatting sqref="G8">
    <cfRule type="cellIs" dxfId="133" priority="49" operator="greaterThan">
      <formula>F8</formula>
    </cfRule>
  </conditionalFormatting>
  <conditionalFormatting sqref="I26">
    <cfRule type="cellIs" dxfId="132" priority="48" operator="greaterThan">
      <formula>0</formula>
    </cfRule>
  </conditionalFormatting>
  <conditionalFormatting sqref="E26">
    <cfRule type="cellIs" dxfId="131" priority="47" operator="greaterThan">
      <formula>0</formula>
    </cfRule>
  </conditionalFormatting>
  <conditionalFormatting sqref="F26">
    <cfRule type="cellIs" dxfId="130" priority="46" operator="greaterThan">
      <formula>E26</formula>
    </cfRule>
  </conditionalFormatting>
  <conditionalFormatting sqref="G26">
    <cfRule type="cellIs" dxfId="129" priority="45" operator="greaterThan">
      <formula>F26</formula>
    </cfRule>
  </conditionalFormatting>
  <conditionalFormatting sqref="I32">
    <cfRule type="cellIs" dxfId="128" priority="44" operator="greaterThan">
      <formula>0</formula>
    </cfRule>
  </conditionalFormatting>
  <conditionalFormatting sqref="E32">
    <cfRule type="cellIs" dxfId="127" priority="43" operator="greaterThan">
      <formula>0</formula>
    </cfRule>
  </conditionalFormatting>
  <conditionalFormatting sqref="F32">
    <cfRule type="cellIs" dxfId="126" priority="42" operator="greaterThan">
      <formula>E32</formula>
    </cfRule>
  </conditionalFormatting>
  <conditionalFormatting sqref="G32">
    <cfRule type="cellIs" dxfId="125" priority="41" operator="greaterThan">
      <formula>F32</formula>
    </cfRule>
  </conditionalFormatting>
  <conditionalFormatting sqref="I35">
    <cfRule type="cellIs" dxfId="124" priority="40" operator="greaterThan">
      <formula>0</formula>
    </cfRule>
  </conditionalFormatting>
  <conditionalFormatting sqref="E35">
    <cfRule type="cellIs" dxfId="123" priority="39" operator="greaterThan">
      <formula>0</formula>
    </cfRule>
  </conditionalFormatting>
  <conditionalFormatting sqref="F35">
    <cfRule type="cellIs" dxfId="122" priority="38" operator="greaterThan">
      <formula>E35</formula>
    </cfRule>
  </conditionalFormatting>
  <conditionalFormatting sqref="G35">
    <cfRule type="cellIs" dxfId="121" priority="37" operator="greaterThan">
      <formula>F35</formula>
    </cfRule>
  </conditionalFormatting>
  <conditionalFormatting sqref="I38">
    <cfRule type="cellIs" dxfId="120" priority="36" operator="greaterThan">
      <formula>0</formula>
    </cfRule>
  </conditionalFormatting>
  <conditionalFormatting sqref="E38">
    <cfRule type="cellIs" dxfId="119" priority="35" operator="greaterThan">
      <formula>0</formula>
    </cfRule>
  </conditionalFormatting>
  <conditionalFormatting sqref="F38">
    <cfRule type="cellIs" dxfId="118" priority="34" operator="greaterThan">
      <formula>E38</formula>
    </cfRule>
  </conditionalFormatting>
  <conditionalFormatting sqref="G38">
    <cfRule type="cellIs" dxfId="117" priority="33" operator="greaterThan">
      <formula>F38</formula>
    </cfRule>
  </conditionalFormatting>
  <conditionalFormatting sqref="I41">
    <cfRule type="cellIs" dxfId="116" priority="32" operator="greaterThan">
      <formula>0</formula>
    </cfRule>
  </conditionalFormatting>
  <conditionalFormatting sqref="E41">
    <cfRule type="cellIs" dxfId="115" priority="31" operator="greaterThan">
      <formula>0</formula>
    </cfRule>
  </conditionalFormatting>
  <conditionalFormatting sqref="F41">
    <cfRule type="cellIs" dxfId="114" priority="30" operator="greaterThan">
      <formula>E41</formula>
    </cfRule>
  </conditionalFormatting>
  <conditionalFormatting sqref="G41">
    <cfRule type="cellIs" dxfId="113" priority="29" operator="greaterThan">
      <formula>F41</formula>
    </cfRule>
  </conditionalFormatting>
  <conditionalFormatting sqref="I44">
    <cfRule type="cellIs" dxfId="112" priority="28" operator="greaterThan">
      <formula>0</formula>
    </cfRule>
  </conditionalFormatting>
  <conditionalFormatting sqref="E44">
    <cfRule type="cellIs" dxfId="111" priority="27" operator="greaterThan">
      <formula>0</formula>
    </cfRule>
  </conditionalFormatting>
  <conditionalFormatting sqref="F44">
    <cfRule type="cellIs" dxfId="110" priority="26" operator="greaterThan">
      <formula>E44</formula>
    </cfRule>
  </conditionalFormatting>
  <conditionalFormatting sqref="G44">
    <cfRule type="cellIs" dxfId="109" priority="25" operator="greaterThan">
      <formula>F44</formula>
    </cfRule>
  </conditionalFormatting>
  <conditionalFormatting sqref="I47">
    <cfRule type="cellIs" dxfId="108" priority="24" operator="greaterThan">
      <formula>0</formula>
    </cfRule>
  </conditionalFormatting>
  <conditionalFormatting sqref="E47">
    <cfRule type="cellIs" dxfId="107" priority="23" operator="greaterThan">
      <formula>0</formula>
    </cfRule>
  </conditionalFormatting>
  <conditionalFormatting sqref="F47">
    <cfRule type="cellIs" dxfId="106" priority="22" operator="greaterThan">
      <formula>E47</formula>
    </cfRule>
  </conditionalFormatting>
  <conditionalFormatting sqref="G47">
    <cfRule type="cellIs" dxfId="105" priority="21" operator="greaterThan">
      <formula>F47</formula>
    </cfRule>
  </conditionalFormatting>
  <conditionalFormatting sqref="I50">
    <cfRule type="cellIs" dxfId="104" priority="20" operator="greaterThan">
      <formula>0</formula>
    </cfRule>
  </conditionalFormatting>
  <conditionalFormatting sqref="E50">
    <cfRule type="cellIs" dxfId="103" priority="19" operator="greaterThan">
      <formula>0</formula>
    </cfRule>
  </conditionalFormatting>
  <conditionalFormatting sqref="F50">
    <cfRule type="cellIs" dxfId="102" priority="18" operator="greaterThan">
      <formula>E50</formula>
    </cfRule>
  </conditionalFormatting>
  <conditionalFormatting sqref="G50">
    <cfRule type="cellIs" dxfId="101" priority="17" operator="greaterThan">
      <formula>F50</formula>
    </cfRule>
  </conditionalFormatting>
  <conditionalFormatting sqref="I53">
    <cfRule type="cellIs" dxfId="100" priority="16" operator="greaterThan">
      <formula>0</formula>
    </cfRule>
  </conditionalFormatting>
  <conditionalFormatting sqref="E53">
    <cfRule type="cellIs" dxfId="99" priority="15" operator="greaterThan">
      <formula>0</formula>
    </cfRule>
  </conditionalFormatting>
  <conditionalFormatting sqref="F53">
    <cfRule type="cellIs" dxfId="98" priority="14" operator="greaterThan">
      <formula>E53</formula>
    </cfRule>
  </conditionalFormatting>
  <conditionalFormatting sqref="G53">
    <cfRule type="cellIs" dxfId="97" priority="13" operator="greaterThan">
      <formula>F53</formula>
    </cfRule>
  </conditionalFormatting>
  <conditionalFormatting sqref="I56">
    <cfRule type="cellIs" dxfId="96" priority="12" operator="greaterThan">
      <formula>0</formula>
    </cfRule>
  </conditionalFormatting>
  <conditionalFormatting sqref="E56">
    <cfRule type="cellIs" dxfId="95" priority="11" operator="greaterThan">
      <formula>0</formula>
    </cfRule>
  </conditionalFormatting>
  <conditionalFormatting sqref="F56">
    <cfRule type="cellIs" dxfId="94" priority="10" operator="greaterThan">
      <formula>E56</formula>
    </cfRule>
  </conditionalFormatting>
  <conditionalFormatting sqref="G56">
    <cfRule type="cellIs" dxfId="93" priority="9" operator="greaterThan">
      <formula>F56</formula>
    </cfRule>
  </conditionalFormatting>
  <conditionalFormatting sqref="I59">
    <cfRule type="cellIs" dxfId="92" priority="8" operator="greaterThan">
      <formula>0</formula>
    </cfRule>
  </conditionalFormatting>
  <conditionalFormatting sqref="E59">
    <cfRule type="cellIs" dxfId="91" priority="7" operator="greaterThan">
      <formula>0</formula>
    </cfRule>
  </conditionalFormatting>
  <conditionalFormatting sqref="F59">
    <cfRule type="cellIs" dxfId="90" priority="6" operator="greaterThan">
      <formula>E59</formula>
    </cfRule>
  </conditionalFormatting>
  <conditionalFormatting sqref="G59">
    <cfRule type="cellIs" dxfId="89" priority="5" operator="greaterThan">
      <formula>F59</formula>
    </cfRule>
  </conditionalFormatting>
  <conditionalFormatting sqref="I62">
    <cfRule type="cellIs" dxfId="88" priority="4" operator="greaterThan">
      <formula>0</formula>
    </cfRule>
  </conditionalFormatting>
  <conditionalFormatting sqref="E62">
    <cfRule type="cellIs" dxfId="87" priority="3" operator="greaterThan">
      <formula>0</formula>
    </cfRule>
  </conditionalFormatting>
  <conditionalFormatting sqref="F62">
    <cfRule type="cellIs" dxfId="86" priority="2" operator="greaterThan">
      <formula>E62</formula>
    </cfRule>
  </conditionalFormatting>
  <conditionalFormatting sqref="G62">
    <cfRule type="cellIs" dxfId="85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IF(F79&gt;D79,"Budget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</row>
    <row r="4" spans="1:32" x14ac:dyDescent="0.25">
      <c r="A4" s="8"/>
      <c r="B4" s="9"/>
      <c r="C4" s="9"/>
      <c r="D4" s="149"/>
      <c r="E4" s="215"/>
      <c r="F4" s="215"/>
      <c r="G4" s="518" t="str">
        <f>IF(AE79&lt;0,"Actual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</row>
    <row r="6" spans="1:32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0" t="s">
        <v>58</v>
      </c>
      <c r="X6" s="521"/>
      <c r="Y6" s="521"/>
      <c r="Z6" s="521"/>
      <c r="AA6" s="520">
        <v>2018</v>
      </c>
      <c r="AB6" s="521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4"/>
      <c r="E80" s="504"/>
      <c r="F80" s="504"/>
      <c r="G80" s="504"/>
      <c r="H80" s="505"/>
      <c r="I80" s="506"/>
      <c r="J80" s="506"/>
      <c r="K80" s="506"/>
      <c r="L80" s="507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84" priority="156" operator="lessThan">
      <formula>0</formula>
    </cfRule>
  </conditionalFormatting>
  <conditionalFormatting sqref="AE8">
    <cfRule type="cellIs" dxfId="83" priority="155" operator="lessThan">
      <formula>0</formula>
    </cfRule>
  </conditionalFormatting>
  <conditionalFormatting sqref="G3">
    <cfRule type="containsText" dxfId="82" priority="154" operator="containsText" text="Budget">
      <formula>NOT(ISERROR(SEARCH("Budget",G3)))</formula>
    </cfRule>
  </conditionalFormatting>
  <conditionalFormatting sqref="G4">
    <cfRule type="containsText" dxfId="81" priority="153" operator="containsText" text="forecast">
      <formula>NOT(ISERROR(SEARCH("forecast",G4)))</formula>
    </cfRule>
  </conditionalFormatting>
  <conditionalFormatting sqref="G9:G41">
    <cfRule type="cellIs" dxfId="80" priority="151" operator="greaterThan">
      <formula>F9</formula>
    </cfRule>
  </conditionalFormatting>
  <conditionalFormatting sqref="E9:E41">
    <cfRule type="cellIs" dxfId="79" priority="105" operator="greaterThan">
      <formula>0</formula>
    </cfRule>
  </conditionalFormatting>
  <conditionalFormatting sqref="E43:E44">
    <cfRule type="cellIs" dxfId="78" priority="103" operator="greaterThan">
      <formula>0</formula>
    </cfRule>
  </conditionalFormatting>
  <conditionalFormatting sqref="E46:E47">
    <cfRule type="cellIs" dxfId="77" priority="101" operator="greaterThan">
      <formula>0</formula>
    </cfRule>
  </conditionalFormatting>
  <conditionalFormatting sqref="E49:E50">
    <cfRule type="cellIs" dxfId="76" priority="99" operator="greaterThan">
      <formula>0</formula>
    </cfRule>
  </conditionalFormatting>
  <conditionalFormatting sqref="E52:E53">
    <cfRule type="cellIs" dxfId="75" priority="97" operator="greaterThan">
      <formula>0</formula>
    </cfRule>
  </conditionalFormatting>
  <conditionalFormatting sqref="E55:E56">
    <cfRule type="cellIs" dxfId="74" priority="95" operator="greaterThan">
      <formula>0</formula>
    </cfRule>
  </conditionalFormatting>
  <conditionalFormatting sqref="E58:E59">
    <cfRule type="cellIs" dxfId="73" priority="93" operator="greaterThan">
      <formula>0</formula>
    </cfRule>
  </conditionalFormatting>
  <conditionalFormatting sqref="E61:E62">
    <cfRule type="cellIs" dxfId="72" priority="91" operator="greaterThan">
      <formula>0</formula>
    </cfRule>
  </conditionalFormatting>
  <conditionalFormatting sqref="E64:E65">
    <cfRule type="cellIs" dxfId="71" priority="89" operator="greaterThan">
      <formula>0</formula>
    </cfRule>
  </conditionalFormatting>
  <conditionalFormatting sqref="E67:E68">
    <cfRule type="cellIs" dxfId="70" priority="87" operator="greaterThan">
      <formula>0</formula>
    </cfRule>
  </conditionalFormatting>
  <conditionalFormatting sqref="E70:E71">
    <cfRule type="cellIs" dxfId="69" priority="85" operator="greaterThan">
      <formula>0</formula>
    </cfRule>
  </conditionalFormatting>
  <conditionalFormatting sqref="E73:E74">
    <cfRule type="cellIs" dxfId="68" priority="83" operator="greaterThan">
      <formula>0</formula>
    </cfRule>
  </conditionalFormatting>
  <conditionalFormatting sqref="E76:E77">
    <cfRule type="cellIs" dxfId="67" priority="81" operator="greaterThan">
      <formula>0</formula>
    </cfRule>
  </conditionalFormatting>
  <conditionalFormatting sqref="E79">
    <cfRule type="cellIs" dxfId="66" priority="80" operator="greaterThan">
      <formula>0</formula>
    </cfRule>
  </conditionalFormatting>
  <conditionalFormatting sqref="I9:I41">
    <cfRule type="cellIs" dxfId="65" priority="78" operator="greaterThan">
      <formula>0</formula>
    </cfRule>
  </conditionalFormatting>
  <conditionalFormatting sqref="I43:I44">
    <cfRule type="cellIs" dxfId="64" priority="76" operator="greaterThan">
      <formula>0</formula>
    </cfRule>
  </conditionalFormatting>
  <conditionalFormatting sqref="I46:I47">
    <cfRule type="cellIs" dxfId="63" priority="74" operator="greaterThan">
      <formula>0</formula>
    </cfRule>
  </conditionalFormatting>
  <conditionalFormatting sqref="I49:I50">
    <cfRule type="cellIs" dxfId="62" priority="72" operator="greaterThan">
      <formula>0</formula>
    </cfRule>
  </conditionalFormatting>
  <conditionalFormatting sqref="I52:I53">
    <cfRule type="cellIs" dxfId="61" priority="70" operator="greaterThan">
      <formula>0</formula>
    </cfRule>
  </conditionalFormatting>
  <conditionalFormatting sqref="I55:I56">
    <cfRule type="cellIs" dxfId="60" priority="68" operator="greaterThan">
      <formula>0</formula>
    </cfRule>
  </conditionalFormatting>
  <conditionalFormatting sqref="I58:I59">
    <cfRule type="cellIs" dxfId="59" priority="66" operator="greaterThan">
      <formula>0</formula>
    </cfRule>
  </conditionalFormatting>
  <conditionalFormatting sqref="I61:I62">
    <cfRule type="cellIs" dxfId="58" priority="64" operator="greaterThan">
      <formula>0</formula>
    </cfRule>
  </conditionalFormatting>
  <conditionalFormatting sqref="I64:I65">
    <cfRule type="cellIs" dxfId="57" priority="62" operator="greaterThan">
      <formula>0</formula>
    </cfRule>
  </conditionalFormatting>
  <conditionalFormatting sqref="I67:I68">
    <cfRule type="cellIs" dxfId="56" priority="60" operator="greaterThan">
      <formula>0</formula>
    </cfRule>
  </conditionalFormatting>
  <conditionalFormatting sqref="I70:I71">
    <cfRule type="cellIs" dxfId="55" priority="58" operator="greaterThan">
      <formula>0</formula>
    </cfRule>
  </conditionalFormatting>
  <conditionalFormatting sqref="I73:I74">
    <cfRule type="cellIs" dxfId="54" priority="56" operator="greaterThan">
      <formula>0</formula>
    </cfRule>
  </conditionalFormatting>
  <conditionalFormatting sqref="I76:I77">
    <cfRule type="cellIs" dxfId="53" priority="54" operator="greaterThan">
      <formula>0</formula>
    </cfRule>
  </conditionalFormatting>
  <conditionalFormatting sqref="I79">
    <cfRule type="cellIs" dxfId="52" priority="53" operator="greaterThan">
      <formula>0</formula>
    </cfRule>
  </conditionalFormatting>
  <conditionalFormatting sqref="I8">
    <cfRule type="cellIs" dxfId="51" priority="52" operator="greaterThan">
      <formula>0</formula>
    </cfRule>
  </conditionalFormatting>
  <conditionalFormatting sqref="E8">
    <cfRule type="cellIs" dxfId="50" priority="51" operator="greaterThan">
      <formula>0</formula>
    </cfRule>
  </conditionalFormatting>
  <conditionalFormatting sqref="F8">
    <cfRule type="cellIs" dxfId="49" priority="50" operator="greaterThan">
      <formula>E8</formula>
    </cfRule>
  </conditionalFormatting>
  <conditionalFormatting sqref="G8">
    <cfRule type="cellIs" dxfId="48" priority="49" operator="greaterThan">
      <formula>F8</formula>
    </cfRule>
  </conditionalFormatting>
  <conditionalFormatting sqref="I42">
    <cfRule type="cellIs" dxfId="47" priority="48" operator="greaterThan">
      <formula>0</formula>
    </cfRule>
  </conditionalFormatting>
  <conditionalFormatting sqref="E42">
    <cfRule type="cellIs" dxfId="46" priority="47" operator="greaterThan">
      <formula>0</formula>
    </cfRule>
  </conditionalFormatting>
  <conditionalFormatting sqref="F42">
    <cfRule type="cellIs" dxfId="45" priority="46" operator="greaterThan">
      <formula>E42</formula>
    </cfRule>
  </conditionalFormatting>
  <conditionalFormatting sqref="G42">
    <cfRule type="cellIs" dxfId="44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3" t="str">
        <f>'Cover Sheet'!C3</f>
        <v>Music - Serious Programme</v>
      </c>
      <c r="E1" s="524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5" t="str">
        <f>'Cover Sheet'!C5</f>
        <v>number</v>
      </c>
      <c r="E3" s="526"/>
      <c r="F3" s="90"/>
      <c r="G3" s="532"/>
      <c r="H3" s="532"/>
      <c r="I3" s="527"/>
      <c r="J3" s="527"/>
      <c r="K3" s="527"/>
      <c r="L3" s="527"/>
      <c r="M3" s="527"/>
      <c r="N3" s="527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8" t="str">
        <f>SUMMARY!O10</f>
        <v>Merchandise</v>
      </c>
      <c r="E5" s="529"/>
      <c r="F5" s="533" t="s">
        <v>27</v>
      </c>
      <c r="G5" s="534"/>
      <c r="H5" s="534"/>
      <c r="I5" s="534"/>
      <c r="J5" s="534"/>
      <c r="K5" s="534"/>
      <c r="L5" s="535"/>
      <c r="M5" s="44"/>
      <c r="N5" s="536" t="s">
        <v>28</v>
      </c>
      <c r="O5" s="537"/>
      <c r="P5" s="537"/>
      <c r="Q5" s="537"/>
      <c r="R5" s="537"/>
      <c r="S5" s="537"/>
      <c r="T5" s="538"/>
      <c r="U5" s="81"/>
      <c r="V5" s="546" t="s">
        <v>29</v>
      </c>
      <c r="W5" s="547"/>
      <c r="X5" s="547"/>
      <c r="Y5" s="547"/>
      <c r="Z5" s="547"/>
      <c r="AA5" s="547"/>
      <c r="AB5" s="548"/>
    </row>
    <row r="6" spans="1:28" x14ac:dyDescent="0.25">
      <c r="A6" s="49"/>
      <c r="B6" s="49"/>
      <c r="C6" s="49"/>
      <c r="D6" s="49"/>
      <c r="E6" s="49"/>
      <c r="F6" s="540" t="s">
        <v>17</v>
      </c>
      <c r="G6" s="541"/>
      <c r="H6" s="541"/>
      <c r="I6" s="56"/>
      <c r="J6" s="542" t="s">
        <v>18</v>
      </c>
      <c r="K6" s="542"/>
      <c r="L6" s="543"/>
      <c r="M6" s="57"/>
      <c r="N6" s="540" t="s">
        <v>17</v>
      </c>
      <c r="O6" s="541"/>
      <c r="P6" s="541"/>
      <c r="R6" s="542" t="s">
        <v>18</v>
      </c>
      <c r="S6" s="542"/>
      <c r="T6" s="543"/>
      <c r="U6" s="81"/>
      <c r="V6" s="540" t="s">
        <v>17</v>
      </c>
      <c r="W6" s="541"/>
      <c r="X6" s="541"/>
      <c r="Y6" s="81"/>
      <c r="Z6" s="542" t="s">
        <v>18</v>
      </c>
      <c r="AA6" s="542"/>
      <c r="AB6" s="543"/>
    </row>
    <row r="7" spans="1:28" ht="32.25" customHeight="1" thickBot="1" x14ac:dyDescent="0.3">
      <c r="A7" s="58" t="s">
        <v>0</v>
      </c>
      <c r="B7" s="59"/>
      <c r="C7" s="530" t="s">
        <v>8</v>
      </c>
      <c r="D7" s="530"/>
      <c r="E7" s="530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31"/>
      <c r="D8" s="531"/>
      <c r="E8" s="531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22"/>
      <c r="D9" s="522"/>
      <c r="E9" s="52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22"/>
      <c r="D10" s="522"/>
      <c r="E10" s="52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22"/>
      <c r="D11" s="522"/>
      <c r="E11" s="52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22"/>
      <c r="D12" s="522"/>
      <c r="E12" s="52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22"/>
      <c r="D13" s="522"/>
      <c r="E13" s="52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22"/>
      <c r="D14" s="522"/>
      <c r="E14" s="52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22"/>
      <c r="D15" s="522"/>
      <c r="E15" s="52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22"/>
      <c r="D16" s="522"/>
      <c r="E16" s="52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22"/>
      <c r="D17" s="522"/>
      <c r="E17" s="52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22"/>
      <c r="D18" s="522"/>
      <c r="E18" s="52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22"/>
      <c r="D19" s="522"/>
      <c r="E19" s="52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22"/>
      <c r="D20" s="522"/>
      <c r="E20" s="52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22"/>
      <c r="D21" s="522"/>
      <c r="E21" s="52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22"/>
      <c r="D22" s="522"/>
      <c r="E22" s="52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22"/>
      <c r="D23" s="522"/>
      <c r="E23" s="52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22"/>
      <c r="D24" s="522"/>
      <c r="E24" s="52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22"/>
      <c r="D25" s="522"/>
      <c r="E25" s="52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22"/>
      <c r="D26" s="522"/>
      <c r="E26" s="52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22"/>
      <c r="D27" s="522"/>
      <c r="E27" s="52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22"/>
      <c r="D28" s="522"/>
      <c r="E28" s="52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22"/>
      <c r="D29" s="522"/>
      <c r="E29" s="52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22"/>
      <c r="D30" s="522"/>
      <c r="E30" s="52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22"/>
      <c r="D31" s="522"/>
      <c r="E31" s="52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22"/>
      <c r="D32" s="522"/>
      <c r="E32" s="52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9"/>
      <c r="D33" s="539"/>
      <c r="E33" s="539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4" t="s">
        <v>26</v>
      </c>
      <c r="G34" s="545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9" t="s">
        <v>32</v>
      </c>
      <c r="I38" s="549"/>
      <c r="J38" s="549"/>
      <c r="K38" s="550"/>
      <c r="L38" s="552">
        <f>SUM(L34-H34)</f>
        <v>0</v>
      </c>
      <c r="M38" s="553"/>
      <c r="P38" s="549" t="s">
        <v>33</v>
      </c>
      <c r="Q38" s="549"/>
      <c r="R38" s="549"/>
      <c r="S38" s="550"/>
      <c r="T38" s="554">
        <f>T34-P34</f>
        <v>0</v>
      </c>
      <c r="U38" s="555"/>
      <c r="X38" s="549" t="s">
        <v>34</v>
      </c>
      <c r="Y38" s="549"/>
      <c r="Z38" s="549"/>
      <c r="AA38" s="551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8" t="str">
        <f>'Cover Sheet'!C3</f>
        <v>Music - Serious Programme</v>
      </c>
      <c r="C1" s="479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80" t="str">
        <f>'Cover Sheet'!C5</f>
        <v>number</v>
      </c>
      <c r="C3" s="481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82" t="s">
        <v>16</v>
      </c>
      <c r="C5" s="483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4" t="s">
        <v>21</v>
      </c>
      <c r="E7" s="485"/>
      <c r="F7" s="485"/>
      <c r="G7" s="485"/>
      <c r="H7" s="486"/>
      <c r="I7" s="484" t="s">
        <v>22</v>
      </c>
      <c r="J7" s="485"/>
      <c r="K7" s="485"/>
      <c r="L7" s="485"/>
      <c r="M7" s="486"/>
      <c r="O7" s="27"/>
      <c r="R7" s="16"/>
      <c r="T7" s="16"/>
      <c r="V7" s="16"/>
    </row>
    <row r="8" spans="1:25" ht="15.75" thickBot="1" x14ac:dyDescent="0.3">
      <c r="A8" s="488" t="s">
        <v>17</v>
      </c>
      <c r="B8" s="488"/>
      <c r="C8" s="488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7" t="s">
        <v>18</v>
      </c>
      <c r="P8" s="488"/>
      <c r="Q8" s="488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9"/>
      <c r="B9" s="489"/>
      <c r="C9" s="489"/>
      <c r="N9" s="31"/>
      <c r="O9" s="476"/>
      <c r="P9" s="477"/>
      <c r="Q9" s="477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9" t="s">
        <v>71</v>
      </c>
      <c r="B10" s="470"/>
      <c r="C10" s="471"/>
      <c r="D10" s="284">
        <f>'Commissioning &amp; Fees'!D62</f>
        <v>0</v>
      </c>
      <c r="E10" s="285"/>
      <c r="F10" s="284">
        <f>'Commissioning &amp; Fees'!F62</f>
        <v>0</v>
      </c>
      <c r="G10" s="285"/>
      <c r="H10" s="286">
        <f>'Commissioning &amp; Fees'!G62</f>
        <v>0</v>
      </c>
      <c r="I10" s="284">
        <f>'Commissioning &amp; Fees'!H62</f>
        <v>0</v>
      </c>
      <c r="J10" s="285"/>
      <c r="K10" s="284">
        <f>'Commissioning &amp; Fees'!J62</f>
        <v>0</v>
      </c>
      <c r="L10" s="285"/>
      <c r="M10" s="287">
        <f>'Commissioning &amp; Fees'!K62</f>
        <v>0</v>
      </c>
      <c r="N10" s="288"/>
      <c r="O10" s="472" t="s">
        <v>20</v>
      </c>
      <c r="P10" s="473"/>
      <c r="Q10" s="473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9" t="s">
        <v>72</v>
      </c>
      <c r="B11" s="459"/>
      <c r="C11" s="459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72" t="s">
        <v>19</v>
      </c>
      <c r="P11" s="473"/>
      <c r="Q11" s="473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9" t="s">
        <v>73</v>
      </c>
      <c r="B12" s="459"/>
      <c r="C12" s="459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4"/>
      <c r="P12" s="475"/>
      <c r="Q12" s="475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60" t="s">
        <v>74</v>
      </c>
      <c r="B13" s="461"/>
      <c r="C13" s="462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4"/>
      <c r="P13" s="475"/>
      <c r="Q13" s="475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9" t="s">
        <v>75</v>
      </c>
      <c r="B14" s="459"/>
      <c r="C14" s="459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4"/>
      <c r="P14" s="475"/>
      <c r="Q14" s="475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9" t="s">
        <v>76</v>
      </c>
      <c r="B15" s="459"/>
      <c r="C15" s="459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4"/>
      <c r="P15" s="475"/>
      <c r="Q15" s="475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9" t="s">
        <v>77</v>
      </c>
      <c r="B16" s="459"/>
      <c r="C16" s="459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9" t="s">
        <v>78</v>
      </c>
      <c r="B17" s="459"/>
      <c r="C17" s="459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60" t="s">
        <v>79</v>
      </c>
      <c r="B18" s="461"/>
      <c r="C18" s="462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60" t="s">
        <v>80</v>
      </c>
      <c r="B19" s="461"/>
      <c r="C19" s="462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60" t="s">
        <v>81</v>
      </c>
      <c r="B20" s="461"/>
      <c r="C20" s="462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9" t="s">
        <v>82</v>
      </c>
      <c r="B21" s="459"/>
      <c r="C21" s="459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9" t="s">
        <v>83</v>
      </c>
      <c r="B22" s="459"/>
      <c r="C22" s="459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9" t="s">
        <v>84</v>
      </c>
      <c r="B23" s="459"/>
      <c r="C23" s="459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3"/>
      <c r="B24" s="464"/>
      <c r="C24" s="465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3"/>
      <c r="B25" s="464"/>
      <c r="C25" s="465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3"/>
      <c r="B26" s="464"/>
      <c r="C26" s="465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8"/>
      <c r="B27" s="468"/>
      <c r="C27" s="468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90"/>
      <c r="P27" s="491"/>
      <c r="Q27" s="491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6" t="s">
        <v>23</v>
      </c>
      <c r="B28" s="466"/>
      <c r="C28" s="467"/>
      <c r="D28" s="305">
        <f>SUM(D10:D27)</f>
        <v>0</v>
      </c>
      <c r="E28" s="306"/>
      <c r="F28" s="305">
        <f>SUM(F10:F27)</f>
        <v>0</v>
      </c>
      <c r="G28" s="306"/>
      <c r="H28" s="307">
        <f>SUM(H10:H27)</f>
        <v>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7" t="s">
        <v>52</v>
      </c>
      <c r="B30" s="457"/>
      <c r="C30" s="457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7" t="s">
        <v>68</v>
      </c>
      <c r="B32" s="457"/>
      <c r="C32" s="457"/>
      <c r="D32" s="305">
        <f>D28+D30</f>
        <v>0</v>
      </c>
      <c r="E32" s="306"/>
      <c r="F32" s="305">
        <f>F28+F30</f>
        <v>0</v>
      </c>
      <c r="G32" s="306"/>
      <c r="H32" s="313">
        <f>H28+H30</f>
        <v>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7" t="s">
        <v>67</v>
      </c>
      <c r="B34" s="457"/>
      <c r="C34" s="458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7" t="s">
        <v>69</v>
      </c>
      <c r="B36" s="457"/>
      <c r="C36" s="458"/>
      <c r="D36" s="305">
        <f>+D34+D32</f>
        <v>0</v>
      </c>
      <c r="E36" s="306"/>
      <c r="F36" s="305">
        <f>+F34+F32</f>
        <v>0</v>
      </c>
      <c r="G36" s="306"/>
      <c r="H36" s="305">
        <f>+H34+H32</f>
        <v>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3" t="str">
        <f>'Cover Sheet'!C3</f>
        <v>Music - Serious Programme</v>
      </c>
      <c r="E1" s="524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5" t="str">
        <f>'Cover Sheet'!C5</f>
        <v>number</v>
      </c>
      <c r="E3" s="526"/>
      <c r="F3" s="90"/>
      <c r="G3" s="532"/>
      <c r="H3" s="532"/>
      <c r="I3" s="527"/>
      <c r="J3" s="527"/>
      <c r="K3" s="527"/>
      <c r="L3" s="527"/>
      <c r="M3" s="527"/>
      <c r="N3" s="527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8" t="str">
        <f>SUMMARY!O11</f>
        <v>Miscellaneous</v>
      </c>
      <c r="E5" s="529"/>
      <c r="F5" s="533" t="s">
        <v>27</v>
      </c>
      <c r="G5" s="534"/>
      <c r="H5" s="534"/>
      <c r="I5" s="534"/>
      <c r="J5" s="534"/>
      <c r="K5" s="534"/>
      <c r="L5" s="535"/>
      <c r="M5" s="44"/>
      <c r="N5" s="536" t="s">
        <v>28</v>
      </c>
      <c r="O5" s="537"/>
      <c r="P5" s="537"/>
      <c r="Q5" s="537"/>
      <c r="R5" s="537"/>
      <c r="S5" s="537"/>
      <c r="T5" s="538"/>
      <c r="U5" s="81"/>
      <c r="V5" s="546" t="s">
        <v>29</v>
      </c>
      <c r="W5" s="547"/>
      <c r="X5" s="547"/>
      <c r="Y5" s="547"/>
      <c r="Z5" s="547"/>
      <c r="AA5" s="547"/>
      <c r="AB5" s="548"/>
    </row>
    <row r="6" spans="1:28" x14ac:dyDescent="0.25">
      <c r="A6" s="49"/>
      <c r="B6" s="49"/>
      <c r="C6" s="49"/>
      <c r="D6" s="49"/>
      <c r="E6" s="49"/>
      <c r="F6" s="540" t="s">
        <v>17</v>
      </c>
      <c r="G6" s="541"/>
      <c r="H6" s="541"/>
      <c r="I6" s="56"/>
      <c r="J6" s="542" t="s">
        <v>18</v>
      </c>
      <c r="K6" s="542"/>
      <c r="L6" s="543"/>
      <c r="M6" s="57"/>
      <c r="N6" s="540" t="s">
        <v>17</v>
      </c>
      <c r="O6" s="541"/>
      <c r="P6" s="541"/>
      <c r="R6" s="542" t="s">
        <v>18</v>
      </c>
      <c r="S6" s="542"/>
      <c r="T6" s="543"/>
      <c r="U6" s="81"/>
      <c r="V6" s="540" t="s">
        <v>17</v>
      </c>
      <c r="W6" s="541"/>
      <c r="X6" s="541"/>
      <c r="Y6" s="81"/>
      <c r="Z6" s="542" t="s">
        <v>18</v>
      </c>
      <c r="AA6" s="542"/>
      <c r="AB6" s="543"/>
    </row>
    <row r="7" spans="1:28" ht="32.25" customHeight="1" thickBot="1" x14ac:dyDescent="0.3">
      <c r="A7" s="58" t="s">
        <v>0</v>
      </c>
      <c r="B7" s="59"/>
      <c r="C7" s="530" t="s">
        <v>8</v>
      </c>
      <c r="D7" s="530"/>
      <c r="E7" s="530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31"/>
      <c r="D8" s="531"/>
      <c r="E8" s="531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22"/>
      <c r="D9" s="522"/>
      <c r="E9" s="52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22"/>
      <c r="D10" s="522"/>
      <c r="E10" s="52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22"/>
      <c r="D11" s="522"/>
      <c r="E11" s="52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22"/>
      <c r="D12" s="522"/>
      <c r="E12" s="52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22"/>
      <c r="D13" s="522"/>
      <c r="E13" s="52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22"/>
      <c r="D14" s="522"/>
      <c r="E14" s="52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22"/>
      <c r="D15" s="522"/>
      <c r="E15" s="52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22"/>
      <c r="D16" s="522"/>
      <c r="E16" s="52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22"/>
      <c r="D17" s="522"/>
      <c r="E17" s="52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22"/>
      <c r="D18" s="522"/>
      <c r="E18" s="52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22"/>
      <c r="D19" s="522"/>
      <c r="E19" s="52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22"/>
      <c r="D20" s="522"/>
      <c r="E20" s="52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22"/>
      <c r="D21" s="522"/>
      <c r="E21" s="52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22"/>
      <c r="D22" s="522"/>
      <c r="E22" s="52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22"/>
      <c r="D23" s="522"/>
      <c r="E23" s="52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22"/>
      <c r="D24" s="522"/>
      <c r="E24" s="52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22"/>
      <c r="D25" s="522"/>
      <c r="E25" s="52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22"/>
      <c r="D26" s="522"/>
      <c r="E26" s="52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22"/>
      <c r="D27" s="522"/>
      <c r="E27" s="52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22"/>
      <c r="D28" s="522"/>
      <c r="E28" s="52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22"/>
      <c r="D29" s="522"/>
      <c r="E29" s="52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22"/>
      <c r="D30" s="522"/>
      <c r="E30" s="52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22"/>
      <c r="D31" s="522"/>
      <c r="E31" s="52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22"/>
      <c r="D32" s="522"/>
      <c r="E32" s="52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9"/>
      <c r="D33" s="539"/>
      <c r="E33" s="539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4" t="s">
        <v>26</v>
      </c>
      <c r="G34" s="545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9" t="s">
        <v>32</v>
      </c>
      <c r="I38" s="549"/>
      <c r="J38" s="549"/>
      <c r="K38" s="550"/>
      <c r="L38" s="552">
        <f>SUM(L34-H34)</f>
        <v>0</v>
      </c>
      <c r="M38" s="553"/>
      <c r="P38" s="549" t="s">
        <v>33</v>
      </c>
      <c r="Q38" s="549"/>
      <c r="R38" s="549"/>
      <c r="S38" s="550"/>
      <c r="T38" s="554">
        <f>T34-P34</f>
        <v>0</v>
      </c>
      <c r="U38" s="555"/>
      <c r="X38" s="549" t="s">
        <v>34</v>
      </c>
      <c r="Y38" s="549"/>
      <c r="Z38" s="549"/>
      <c r="AA38" s="551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I8" activePane="bottomRight" state="frozen"/>
      <selection activeCell="K9" sqref="K9"/>
      <selection pane="topRight" activeCell="K9" sqref="K9"/>
      <selection pane="bottomLeft" activeCell="K9" sqref="K9"/>
      <selection pane="bottomRight" activeCell="T1" sqref="T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8" t="str">
        <f>'Cover Sheet'!C3</f>
        <v>Music - Serious Programme</v>
      </c>
      <c r="C1" s="479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80" t="str">
        <f>'Cover Sheet'!C5</f>
        <v>number</v>
      </c>
      <c r="C3" s="481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82" t="s">
        <v>41</v>
      </c>
      <c r="C5" s="499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4">
        <v>2016</v>
      </c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6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6"/>
      <c r="AF6" s="502"/>
      <c r="AG6" s="502"/>
      <c r="AH6" s="502"/>
      <c r="AI6" s="502"/>
      <c r="AJ6" s="502"/>
      <c r="AK6" s="503"/>
      <c r="AL6" s="192"/>
    </row>
    <row r="7" spans="1:39" x14ac:dyDescent="0.25">
      <c r="A7" s="500" t="s">
        <v>61</v>
      </c>
      <c r="B7" s="500"/>
      <c r="C7" s="501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7"/>
      <c r="B8" s="492"/>
      <c r="C8" s="498"/>
      <c r="D8" s="184"/>
      <c r="AL8" s="190"/>
      <c r="AM8" s="3"/>
    </row>
    <row r="9" spans="1:39" s="5" customFormat="1" ht="22.5" customHeight="1" x14ac:dyDescent="0.25">
      <c r="A9" s="492" t="str">
        <f>SUMMARY!A10</f>
        <v>ZK101 - Commissioning &amp; Fees</v>
      </c>
      <c r="B9" s="492"/>
      <c r="C9" s="492"/>
      <c r="D9" s="321">
        <f>+'Commissioning &amp; Fees'!M70</f>
        <v>0</v>
      </c>
      <c r="E9" s="321">
        <f>+'Commissioning &amp; Fees'!N70</f>
        <v>0</v>
      </c>
      <c r="F9" s="321">
        <f>+'Commissioning &amp; Fees'!O70</f>
        <v>0</v>
      </c>
      <c r="G9" s="321">
        <f>+'Commissioning &amp; Fees'!P70</f>
        <v>0</v>
      </c>
      <c r="H9" s="321">
        <f>+'Commissioning &amp; Fees'!Q70</f>
        <v>0</v>
      </c>
      <c r="I9" s="321">
        <f>+'Commissioning &amp; Fees'!R70</f>
        <v>0</v>
      </c>
      <c r="J9" s="321">
        <f>+'Commissioning &amp; Fees'!S70</f>
        <v>0</v>
      </c>
      <c r="K9" s="321">
        <f>+'Commissioning &amp; Fees'!T70</f>
        <v>0</v>
      </c>
      <c r="L9" s="321">
        <f>+'Commissioning &amp; Fees'!U70</f>
        <v>0</v>
      </c>
      <c r="M9" s="321">
        <f>+'Commissioning &amp; Fees'!V70</f>
        <v>0</v>
      </c>
      <c r="N9" s="321">
        <f>+'Commissioning &amp; Fees'!W70</f>
        <v>0</v>
      </c>
      <c r="O9" s="321">
        <f>+'Commissioning &amp; Fees'!X70</f>
        <v>0</v>
      </c>
      <c r="P9" s="321">
        <f>+'Commissioning &amp; Fees'!Y70</f>
        <v>30000</v>
      </c>
      <c r="Q9" s="321">
        <f>+'Commissioning &amp; Fees'!Z70</f>
        <v>0</v>
      </c>
      <c r="R9" s="321">
        <f>+'Commissioning &amp; Fees'!AA70</f>
        <v>0</v>
      </c>
      <c r="S9" s="321">
        <f>+'Commissioning &amp; Fees'!AB70</f>
        <v>30000</v>
      </c>
      <c r="T9" s="321">
        <f>+'Commissioning &amp; Fees'!AC70</f>
        <v>0</v>
      </c>
      <c r="U9" s="321">
        <f>+'Commissioning &amp; Fees'!AD70</f>
        <v>0</v>
      </c>
      <c r="V9" s="321">
        <f>+'Commissioning &amp; Fees'!AE70</f>
        <v>30000</v>
      </c>
      <c r="W9" s="321">
        <f>+'Commissioning &amp; Fees'!AF70</f>
        <v>0</v>
      </c>
      <c r="X9" s="321">
        <f>+'Commissioning &amp; Fees'!AG70</f>
        <v>0</v>
      </c>
      <c r="Y9" s="321">
        <f>+'Commissioning &amp; Fees'!AH70</f>
        <v>30000</v>
      </c>
      <c r="Z9" s="321">
        <f>+'Commissioning &amp; Fees'!AI70</f>
        <v>0</v>
      </c>
      <c r="AA9" s="321">
        <f>+'Commissioning &amp; Fees'!AJ70</f>
        <v>0</v>
      </c>
      <c r="AB9" s="321">
        <f>+'Commissioning &amp; Fees'!AK70</f>
        <v>0</v>
      </c>
      <c r="AC9" s="321">
        <f>+'Commissioning &amp; Fees'!AL70</f>
        <v>0</v>
      </c>
      <c r="AD9" s="321">
        <f>+'Commissioning &amp; Fees'!AM70</f>
        <v>0</v>
      </c>
      <c r="AE9" s="321">
        <f>+'Commissioning &amp; Fees'!AN70</f>
        <v>0</v>
      </c>
      <c r="AF9" s="321">
        <f>+'Commissioning &amp; Fees'!AO70</f>
        <v>0</v>
      </c>
      <c r="AG9" s="321">
        <f>+'Commissioning &amp; Fees'!AP70</f>
        <v>0</v>
      </c>
      <c r="AH9" s="321">
        <f>+'Commissioning &amp; Fees'!AQ70</f>
        <v>0</v>
      </c>
      <c r="AI9" s="321">
        <f>+'Commissioning &amp; Fees'!AR70</f>
        <v>0</v>
      </c>
      <c r="AJ9" s="321">
        <f>+'Commissioning &amp; Fees'!AS70</f>
        <v>0</v>
      </c>
      <c r="AK9" s="321">
        <f>+'Commissioning &amp; Fees'!AT70</f>
        <v>0</v>
      </c>
      <c r="AL9" s="322"/>
      <c r="AM9" s="3"/>
    </row>
    <row r="10" spans="1:39" s="5" customFormat="1" ht="22.5" customHeight="1" x14ac:dyDescent="0.25">
      <c r="A10" s="492" t="str">
        <f>SUMMARY!A11</f>
        <v>ZK102 - Development and R&amp;D</v>
      </c>
      <c r="B10" s="492"/>
      <c r="C10" s="492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92" t="str">
        <f>SUMMARY!A12</f>
        <v>ZK103 - Creative &amp; Production teams and Consultants</v>
      </c>
      <c r="B11" s="492"/>
      <c r="C11" s="492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92" t="str">
        <f>SUMMARY!A13</f>
        <v>ZK104 - Performers</v>
      </c>
      <c r="B12" s="492"/>
      <c r="C12" s="492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92" t="str">
        <f>SUMMARY!A14</f>
        <v>ZK105 - Rehearsal Costs</v>
      </c>
      <c r="B13" s="492"/>
      <c r="C13" s="492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92" t="str">
        <f>SUMMARY!A15</f>
        <v>ZK106 - Technical and Production</v>
      </c>
      <c r="B14" s="492"/>
      <c r="C14" s="492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92" t="str">
        <f>SUMMARY!A16</f>
        <v>ZK107 - Venue &amp; Logistics</v>
      </c>
      <c r="B15" s="492"/>
      <c r="C15" s="492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92" t="str">
        <f>SUMMARY!A17</f>
        <v xml:space="preserve">ZK108 - Programme Legal &amp; Documentation </v>
      </c>
      <c r="B16" s="492"/>
      <c r="C16" s="492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92" t="str">
        <f>SUMMARY!A18</f>
        <v>ZK109 - Programme Marketing, Digital &amp; Comms</v>
      </c>
      <c r="B17" s="492"/>
      <c r="C17" s="492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92" t="str">
        <f>SUMMARY!A19</f>
        <v>ZK110 - Programme Education &amp; Community Engagement</v>
      </c>
      <c r="B18" s="492"/>
      <c r="C18" s="492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92" t="str">
        <f>SUMMARY!A20</f>
        <v>ZK111 - Programme Volunteering</v>
      </c>
      <c r="B19" s="492"/>
      <c r="C19" s="492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92" t="str">
        <f>SUMMARY!A21</f>
        <v>ZK112 - Artist &amp; Guest Liaison</v>
      </c>
      <c r="B20" s="492"/>
      <c r="C20" s="492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92" t="str">
        <f>SUMMARY!A22</f>
        <v>ZK113 - Running Costs</v>
      </c>
      <c r="B21" s="492"/>
      <c r="C21" s="492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92" t="str">
        <f>SUMMARY!A23</f>
        <v>ZK114 - Admin &amp; Miscellaneous</v>
      </c>
      <c r="B22" s="492"/>
      <c r="C22" s="492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92">
        <f>SUMMARY!A24</f>
        <v>0</v>
      </c>
      <c r="B23" s="492"/>
      <c r="C23" s="492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92">
        <f>SUMMARY!A25</f>
        <v>0</v>
      </c>
      <c r="B24" s="492"/>
      <c r="C24" s="492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92"/>
      <c r="B25" s="492"/>
      <c r="C25" s="492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30000</v>
      </c>
      <c r="Q26" s="323">
        <f t="shared" si="0"/>
        <v>0</v>
      </c>
      <c r="R26" s="323">
        <f t="shared" si="0"/>
        <v>0</v>
      </c>
      <c r="S26" s="323">
        <f t="shared" si="0"/>
        <v>30000</v>
      </c>
      <c r="T26" s="323">
        <f t="shared" si="0"/>
        <v>0</v>
      </c>
      <c r="U26" s="323">
        <f t="shared" si="0"/>
        <v>0</v>
      </c>
      <c r="V26" s="323">
        <f t="shared" si="0"/>
        <v>30000</v>
      </c>
      <c r="W26" s="323">
        <f t="shared" si="0"/>
        <v>0</v>
      </c>
      <c r="X26" s="323">
        <f t="shared" si="0"/>
        <v>0</v>
      </c>
      <c r="Y26" s="323">
        <f t="shared" si="0"/>
        <v>30000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3"/>
      <c r="B35" s="493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3"/>
      <c r="B37" s="493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3"/>
      <c r="B39" s="493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G61" activePane="bottomRight" state="frozen"/>
      <selection activeCell="N6" sqref="N6:AT6"/>
      <selection pane="topRight" activeCell="N6" sqref="N6:AT6"/>
      <selection pane="bottomLeft" activeCell="N6" sqref="N6:AT6"/>
      <selection pane="bottomRight" activeCell="Y67" sqref="Y67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IF(F62&gt;D62,"Budget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IF(AW62&lt;0,"Actual plus expected cost is more than forecast",":)")</f>
        <v>:)</v>
      </c>
      <c r="H4" s="518"/>
      <c r="I4" s="518"/>
      <c r="J4" s="518"/>
      <c r="K4" s="518"/>
      <c r="L4" s="519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100000</v>
      </c>
      <c r="E25" s="326">
        <f t="shared" si="11"/>
        <v>0</v>
      </c>
      <c r="F25" s="209">
        <f t="shared" si="11"/>
        <v>100000</v>
      </c>
      <c r="G25" s="326">
        <f t="shared" si="11"/>
        <v>100000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25000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25000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25000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25000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100000</v>
      </c>
      <c r="AV25" s="247">
        <f t="shared" si="8"/>
        <v>100000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 t="s">
        <v>474</v>
      </c>
      <c r="D26" s="210">
        <v>100000</v>
      </c>
      <c r="E26" s="377">
        <f t="shared" si="4"/>
        <v>0</v>
      </c>
      <c r="F26" s="252">
        <v>100000</v>
      </c>
      <c r="G26" s="377">
        <f t="shared" si="5"/>
        <v>100000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>
        <v>25000</v>
      </c>
      <c r="Z26" s="370"/>
      <c r="AA26" s="370"/>
      <c r="AB26" s="415">
        <v>25000</v>
      </c>
      <c r="AC26" s="427"/>
      <c r="AD26" s="370"/>
      <c r="AE26" s="370">
        <v>25000</v>
      </c>
      <c r="AF26" s="370"/>
      <c r="AG26" s="370"/>
      <c r="AH26" s="370">
        <v>25000</v>
      </c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100000</v>
      </c>
      <c r="AV26" s="247">
        <f t="shared" si="8"/>
        <v>100000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472</v>
      </c>
      <c r="B61" s="341" t="s">
        <v>473</v>
      </c>
      <c r="C61" s="381"/>
      <c r="D61" s="209">
        <f t="shared" ref="D61:K61" si="278">SUM(D62:D63)</f>
        <v>0</v>
      </c>
      <c r="E61" s="326">
        <f t="shared" si="278"/>
        <v>0</v>
      </c>
      <c r="F61" s="209">
        <f t="shared" si="278"/>
        <v>0</v>
      </c>
      <c r="G61" s="446">
        <f t="shared" si="278"/>
        <v>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0</v>
      </c>
      <c r="Z61" s="272">
        <f t="shared" si="279"/>
        <v>0</v>
      </c>
      <c r="AA61" s="272">
        <f t="shared" si="279"/>
        <v>0</v>
      </c>
      <c r="AB61" s="414">
        <f t="shared" si="279"/>
        <v>0</v>
      </c>
      <c r="AC61" s="426">
        <f t="shared" si="279"/>
        <v>0</v>
      </c>
      <c r="AD61" s="272">
        <f t="shared" si="279"/>
        <v>0</v>
      </c>
      <c r="AE61" s="272">
        <f t="shared" si="279"/>
        <v>0</v>
      </c>
      <c r="AF61" s="272">
        <f t="shared" si="279"/>
        <v>0</v>
      </c>
      <c r="AG61" s="272">
        <f t="shared" si="279"/>
        <v>0</v>
      </c>
      <c r="AH61" s="272">
        <f t="shared" si="279"/>
        <v>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4" customFormat="1" ht="15" customHeight="1" x14ac:dyDescent="0.2">
      <c r="A62" s="176"/>
      <c r="B62" s="278" t="s">
        <v>473</v>
      </c>
      <c r="C62" s="278"/>
      <c r="D62" s="210"/>
      <c r="E62" s="377">
        <f t="shared" ref="E62:E63" si="280">-D62+F62</f>
        <v>0</v>
      </c>
      <c r="F62" s="252"/>
      <c r="G62" s="223">
        <f t="shared" ref="G62:G63" si="281">SUM(M62:AT62)</f>
        <v>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33"/>
        <v>0</v>
      </c>
      <c r="AV62" s="247">
        <f t="shared" si="255"/>
        <v>0</v>
      </c>
      <c r="AW62" s="248">
        <f t="shared" si="254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0"/>
        <v>0</v>
      </c>
      <c r="F63" s="280">
        <v>0</v>
      </c>
      <c r="G63" s="229">
        <f t="shared" si="281"/>
        <v>0</v>
      </c>
      <c r="H63" s="230"/>
      <c r="I63" s="378">
        <f t="shared" ref="I63" si="282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33"/>
        <v>0</v>
      </c>
      <c r="AV63" s="247">
        <f t="shared" si="255"/>
        <v>0</v>
      </c>
      <c r="AW63" s="248">
        <f t="shared" si="254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F65" si="283">SUM(D8,D25,D28,D31,D34,D37,D40,D43,D46,D49,D52,D55,D58,D61)</f>
        <v>100000</v>
      </c>
      <c r="E65" s="333">
        <f t="shared" si="283"/>
        <v>0</v>
      </c>
      <c r="F65" s="243">
        <f t="shared" si="283"/>
        <v>100000</v>
      </c>
      <c r="G65" s="243">
        <f>SUM(G8,G25,G28,G31,G34,G37,G40,G43,G46,G49,G52,G55,G58,G61)</f>
        <v>100000</v>
      </c>
      <c r="H65" s="244">
        <f t="shared" ref="H65:AT65" si="284">SUM(H8,H25,H28,H31,H34,H37,H40,H43,H46,H49,H52,H55,H58,H61)</f>
        <v>0</v>
      </c>
      <c r="I65" s="333">
        <f t="shared" si="284"/>
        <v>0</v>
      </c>
      <c r="J65" s="244">
        <f t="shared" si="284"/>
        <v>0</v>
      </c>
      <c r="K65" s="244">
        <f t="shared" si="284"/>
        <v>0</v>
      </c>
      <c r="L65" s="244">
        <f t="shared" si="284"/>
        <v>0</v>
      </c>
      <c r="M65" s="243">
        <f t="shared" si="284"/>
        <v>0</v>
      </c>
      <c r="N65" s="243">
        <f t="shared" si="284"/>
        <v>0</v>
      </c>
      <c r="O65" s="243">
        <f t="shared" si="284"/>
        <v>0</v>
      </c>
      <c r="P65" s="418">
        <f t="shared" si="284"/>
        <v>0</v>
      </c>
      <c r="Q65" s="409">
        <f t="shared" si="284"/>
        <v>0</v>
      </c>
      <c r="R65" s="243">
        <f t="shared" si="284"/>
        <v>0</v>
      </c>
      <c r="S65" s="243">
        <f t="shared" si="284"/>
        <v>0</v>
      </c>
      <c r="T65" s="243">
        <f t="shared" si="284"/>
        <v>0</v>
      </c>
      <c r="U65" s="243">
        <f t="shared" si="284"/>
        <v>0</v>
      </c>
      <c r="V65" s="243">
        <f t="shared" si="284"/>
        <v>0</v>
      </c>
      <c r="W65" s="243">
        <f t="shared" si="284"/>
        <v>0</v>
      </c>
      <c r="X65" s="243">
        <f t="shared" si="284"/>
        <v>0</v>
      </c>
      <c r="Y65" s="243">
        <f t="shared" si="284"/>
        <v>25000</v>
      </c>
      <c r="Z65" s="243">
        <f t="shared" si="284"/>
        <v>0</v>
      </c>
      <c r="AA65" s="243">
        <f t="shared" si="284"/>
        <v>0</v>
      </c>
      <c r="AB65" s="418">
        <f t="shared" si="284"/>
        <v>25000</v>
      </c>
      <c r="AC65" s="409">
        <f t="shared" si="284"/>
        <v>0</v>
      </c>
      <c r="AD65" s="243">
        <f t="shared" si="284"/>
        <v>0</v>
      </c>
      <c r="AE65" s="243">
        <f t="shared" si="284"/>
        <v>25000</v>
      </c>
      <c r="AF65" s="243">
        <f t="shared" si="284"/>
        <v>0</v>
      </c>
      <c r="AG65" s="243">
        <f t="shared" si="284"/>
        <v>0</v>
      </c>
      <c r="AH65" s="243">
        <f t="shared" si="284"/>
        <v>25000</v>
      </c>
      <c r="AI65" s="243">
        <f t="shared" si="284"/>
        <v>0</v>
      </c>
      <c r="AJ65" s="243">
        <f t="shared" si="284"/>
        <v>0</v>
      </c>
      <c r="AK65" s="243">
        <f t="shared" si="284"/>
        <v>0</v>
      </c>
      <c r="AL65" s="243">
        <f t="shared" si="284"/>
        <v>0</v>
      </c>
      <c r="AM65" s="243">
        <f t="shared" si="284"/>
        <v>0</v>
      </c>
      <c r="AN65" s="418">
        <f t="shared" si="284"/>
        <v>0</v>
      </c>
      <c r="AO65" s="409">
        <f t="shared" si="284"/>
        <v>0</v>
      </c>
      <c r="AP65" s="243">
        <f t="shared" si="284"/>
        <v>0</v>
      </c>
      <c r="AQ65" s="243">
        <f t="shared" si="284"/>
        <v>0</v>
      </c>
      <c r="AR65" s="243">
        <f t="shared" si="284"/>
        <v>0</v>
      </c>
      <c r="AS65" s="243">
        <f t="shared" si="284"/>
        <v>0</v>
      </c>
      <c r="AT65" s="243">
        <f t="shared" si="284"/>
        <v>0</v>
      </c>
      <c r="AU65" s="243">
        <f t="shared" si="33"/>
        <v>100000</v>
      </c>
      <c r="AV65" s="243">
        <f t="shared" si="255"/>
        <v>100000</v>
      </c>
      <c r="AW65" s="281">
        <f t="shared" si="254"/>
        <v>0</v>
      </c>
    </row>
    <row r="66" spans="1:49" x14ac:dyDescent="0.25">
      <c r="A66" s="8"/>
      <c r="B66" s="8"/>
      <c r="C66" s="8"/>
      <c r="D66" s="504"/>
      <c r="E66" s="504"/>
      <c r="F66" s="504"/>
      <c r="G66" s="504"/>
      <c r="H66" s="505"/>
      <c r="I66" s="506"/>
      <c r="J66" s="506"/>
      <c r="K66" s="506"/>
      <c r="L66" s="507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20000</v>
      </c>
      <c r="H69" s="24"/>
      <c r="I69" s="24"/>
      <c r="J69" s="24"/>
      <c r="K69" s="24"/>
      <c r="L69" s="24"/>
      <c r="M69" s="213">
        <f t="shared" ref="M69:AV69" si="285">+SUM(M58,M55,M52,M49,M46,M43,M40,M37,M31,M28,M25,M8)*0.2</f>
        <v>0</v>
      </c>
      <c r="N69" s="213">
        <f t="shared" si="285"/>
        <v>0</v>
      </c>
      <c r="O69" s="213">
        <f t="shared" si="285"/>
        <v>0</v>
      </c>
      <c r="P69" s="213">
        <f t="shared" si="285"/>
        <v>0</v>
      </c>
      <c r="Q69" s="213">
        <f t="shared" si="285"/>
        <v>0</v>
      </c>
      <c r="R69" s="213">
        <f t="shared" si="285"/>
        <v>0</v>
      </c>
      <c r="S69" s="213">
        <f t="shared" si="285"/>
        <v>0</v>
      </c>
      <c r="T69" s="213">
        <f t="shared" si="285"/>
        <v>0</v>
      </c>
      <c r="U69" s="213">
        <f t="shared" si="285"/>
        <v>0</v>
      </c>
      <c r="V69" s="213">
        <f t="shared" si="285"/>
        <v>0</v>
      </c>
      <c r="W69" s="213">
        <f t="shared" si="285"/>
        <v>0</v>
      </c>
      <c r="X69" s="213">
        <f t="shared" si="285"/>
        <v>0</v>
      </c>
      <c r="Y69" s="213">
        <f t="shared" si="285"/>
        <v>5000</v>
      </c>
      <c r="Z69" s="213">
        <f t="shared" si="285"/>
        <v>0</v>
      </c>
      <c r="AA69" s="213">
        <f t="shared" si="285"/>
        <v>0</v>
      </c>
      <c r="AB69" s="213">
        <f t="shared" si="285"/>
        <v>5000</v>
      </c>
      <c r="AC69" s="213">
        <f t="shared" si="285"/>
        <v>0</v>
      </c>
      <c r="AD69" s="213">
        <f t="shared" si="285"/>
        <v>0</v>
      </c>
      <c r="AE69" s="213">
        <f t="shared" si="285"/>
        <v>5000</v>
      </c>
      <c r="AF69" s="213">
        <f t="shared" si="285"/>
        <v>0</v>
      </c>
      <c r="AG69" s="213">
        <f t="shared" si="285"/>
        <v>0</v>
      </c>
      <c r="AH69" s="213">
        <f t="shared" si="285"/>
        <v>5000</v>
      </c>
      <c r="AI69" s="213">
        <f t="shared" si="285"/>
        <v>0</v>
      </c>
      <c r="AJ69" s="213">
        <f t="shared" si="285"/>
        <v>0</v>
      </c>
      <c r="AK69" s="213">
        <f t="shared" si="285"/>
        <v>0</v>
      </c>
      <c r="AL69" s="213">
        <f t="shared" si="285"/>
        <v>0</v>
      </c>
      <c r="AM69" s="213">
        <f t="shared" si="285"/>
        <v>0</v>
      </c>
      <c r="AN69" s="213">
        <f t="shared" si="285"/>
        <v>0</v>
      </c>
      <c r="AO69" s="213">
        <f t="shared" si="285"/>
        <v>0</v>
      </c>
      <c r="AP69" s="213">
        <f t="shared" si="285"/>
        <v>0</v>
      </c>
      <c r="AQ69" s="213">
        <f t="shared" si="285"/>
        <v>0</v>
      </c>
      <c r="AR69" s="213">
        <f t="shared" si="285"/>
        <v>0</v>
      </c>
      <c r="AS69" s="213">
        <f t="shared" si="285"/>
        <v>0</v>
      </c>
      <c r="AT69" s="213">
        <f t="shared" si="285"/>
        <v>0</v>
      </c>
      <c r="AU69" s="213">
        <f t="shared" si="285"/>
        <v>20000</v>
      </c>
      <c r="AV69" s="213">
        <f t="shared" si="285"/>
        <v>20000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120000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6">SUM(N65:N69)</f>
        <v>0</v>
      </c>
      <c r="O70" s="213">
        <f t="shared" si="286"/>
        <v>0</v>
      </c>
      <c r="P70" s="213">
        <f t="shared" si="286"/>
        <v>0</v>
      </c>
      <c r="Q70" s="213">
        <f t="shared" si="286"/>
        <v>0</v>
      </c>
      <c r="R70" s="213">
        <f t="shared" si="286"/>
        <v>0</v>
      </c>
      <c r="S70" s="213">
        <f t="shared" si="286"/>
        <v>0</v>
      </c>
      <c r="T70" s="213">
        <f t="shared" si="286"/>
        <v>0</v>
      </c>
      <c r="U70" s="213">
        <f t="shared" si="286"/>
        <v>0</v>
      </c>
      <c r="V70" s="213">
        <f t="shared" si="286"/>
        <v>0</v>
      </c>
      <c r="W70" s="213">
        <f t="shared" si="286"/>
        <v>0</v>
      </c>
      <c r="X70" s="213">
        <f t="shared" si="286"/>
        <v>0</v>
      </c>
      <c r="Y70" s="213">
        <f t="shared" si="286"/>
        <v>30000</v>
      </c>
      <c r="Z70" s="213">
        <f t="shared" si="286"/>
        <v>0</v>
      </c>
      <c r="AA70" s="213">
        <f t="shared" si="286"/>
        <v>0</v>
      </c>
      <c r="AB70" s="213">
        <f t="shared" si="286"/>
        <v>30000</v>
      </c>
      <c r="AC70" s="213">
        <f t="shared" si="286"/>
        <v>0</v>
      </c>
      <c r="AD70" s="213">
        <f t="shared" si="286"/>
        <v>0</v>
      </c>
      <c r="AE70" s="213">
        <f t="shared" si="286"/>
        <v>30000</v>
      </c>
      <c r="AF70" s="213">
        <f t="shared" si="286"/>
        <v>0</v>
      </c>
      <c r="AG70" s="213">
        <f t="shared" si="286"/>
        <v>0</v>
      </c>
      <c r="AH70" s="213">
        <f t="shared" si="286"/>
        <v>30000</v>
      </c>
      <c r="AI70" s="213">
        <f t="shared" si="286"/>
        <v>0</v>
      </c>
      <c r="AJ70" s="213">
        <f t="shared" si="286"/>
        <v>0</v>
      </c>
      <c r="AK70" s="213">
        <f t="shared" si="286"/>
        <v>0</v>
      </c>
      <c r="AL70" s="213">
        <f t="shared" si="286"/>
        <v>0</v>
      </c>
      <c r="AM70" s="213">
        <f t="shared" si="286"/>
        <v>0</v>
      </c>
      <c r="AN70" s="213">
        <f t="shared" si="286"/>
        <v>0</v>
      </c>
      <c r="AO70" s="213">
        <f t="shared" si="286"/>
        <v>0</v>
      </c>
      <c r="AP70" s="213">
        <f t="shared" si="286"/>
        <v>0</v>
      </c>
      <c r="AQ70" s="213">
        <f t="shared" si="286"/>
        <v>0</v>
      </c>
      <c r="AR70" s="213">
        <f t="shared" si="286"/>
        <v>0</v>
      </c>
      <c r="AS70" s="213">
        <f t="shared" si="286"/>
        <v>0</v>
      </c>
      <c r="AT70" s="213">
        <f t="shared" si="286"/>
        <v>0</v>
      </c>
      <c r="AU70" s="213">
        <f>SUM(AU65:AU69)</f>
        <v>120000</v>
      </c>
      <c r="AV70" s="213">
        <f>SUM(AV65:AV69)</f>
        <v>120000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">
    <cfRule type="cellIs" dxfId="900" priority="144" operator="lessThan">
      <formula>0</formula>
    </cfRule>
  </conditionalFormatting>
  <conditionalFormatting sqref="AW8">
    <cfRule type="cellIs" dxfId="899" priority="143" operator="lessThan">
      <formula>0</formula>
    </cfRule>
  </conditionalFormatting>
  <conditionalFormatting sqref="G3">
    <cfRule type="containsText" dxfId="898" priority="140" operator="containsText" text="Budget">
      <formula>NOT(ISERROR(SEARCH("Budget",G3)))</formula>
    </cfRule>
  </conditionalFormatting>
  <conditionalFormatting sqref="G4">
    <cfRule type="containsText" dxfId="897" priority="138" operator="containsText" text="forecast">
      <formula>NOT(ISERROR(SEARCH("forecast",G4)))</formula>
    </cfRule>
  </conditionalFormatting>
  <conditionalFormatting sqref="E8">
    <cfRule type="cellIs" dxfId="896" priority="88" operator="greaterThan">
      <formula>0</formula>
    </cfRule>
  </conditionalFormatting>
  <conditionalFormatting sqref="I8">
    <cfRule type="cellIs" dxfId="895" priority="61" operator="greaterThan">
      <formula>0</formula>
    </cfRule>
  </conditionalFormatting>
  <conditionalFormatting sqref="G8">
    <cfRule type="cellIs" dxfId="894" priority="13" operator="greaterThan">
      <formula>F8</formula>
    </cfRule>
  </conditionalFormatting>
  <conditionalFormatting sqref="E58 E55 E52 E49 E46 E43 E40 E37 E34 E31 E28 E25">
    <cfRule type="cellIs" dxfId="893" priority="11" operator="greaterThan">
      <formula>0</formula>
    </cfRule>
  </conditionalFormatting>
  <conditionalFormatting sqref="G58 G55 G52 G49 G46 G43 G40 G37 G34 G31">
    <cfRule type="cellIs" dxfId="892" priority="10" operator="greaterThan">
      <formula>F31</formula>
    </cfRule>
  </conditionalFormatting>
  <conditionalFormatting sqref="I58 I55 I52 I49 I46 I43 I40 I37 I34 I31 I28 I25">
    <cfRule type="cellIs" dxfId="891" priority="9" operator="greaterThan">
      <formula>0</formula>
    </cfRule>
  </conditionalFormatting>
  <conditionalFormatting sqref="G28 G25">
    <cfRule type="cellIs" dxfId="890" priority="8" operator="greaterThan">
      <formula>0</formula>
    </cfRule>
  </conditionalFormatting>
  <conditionalFormatting sqref="AW64:AW65">
    <cfRule type="cellIs" dxfId="889" priority="7" operator="lessThan">
      <formula>0</formula>
    </cfRule>
  </conditionalFormatting>
  <conditionalFormatting sqref="E65">
    <cfRule type="cellIs" dxfId="888" priority="6" operator="greaterThan">
      <formula>0</formula>
    </cfRule>
  </conditionalFormatting>
  <conditionalFormatting sqref="I65">
    <cfRule type="cellIs" dxfId="887" priority="5" operator="greaterThan">
      <formula>0</formula>
    </cfRule>
  </conditionalFormatting>
  <conditionalFormatting sqref="AW61:AW63">
    <cfRule type="cellIs" dxfId="886" priority="4" operator="lessThan">
      <formula>0</formula>
    </cfRule>
  </conditionalFormatting>
  <conditionalFormatting sqref="E61">
    <cfRule type="cellIs" dxfId="885" priority="3" operator="greaterThan">
      <formula>0</formula>
    </cfRule>
  </conditionalFormatting>
  <conditionalFormatting sqref="G61">
    <cfRule type="cellIs" dxfId="884" priority="2" operator="greaterThan">
      <formula>F61</formula>
    </cfRule>
  </conditionalFormatting>
  <conditionalFormatting sqref="I61">
    <cfRule type="cellIs" dxfId="883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80" activePane="bottomRight" state="frozen"/>
      <selection activeCell="N6" sqref="N6:AT6"/>
      <selection pane="topRight" activeCell="N6" sqref="N6:AT6"/>
      <selection pane="bottomLeft" activeCell="N6" sqref="N6:AT6"/>
      <selection pane="bottomRight" activeCell="C51" sqref="C5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IF(F79&gt;D79,"Budget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IF(AW79&lt;0,"Actual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4"/>
      <c r="E80" s="504"/>
      <c r="F80" s="504"/>
      <c r="G80" s="504"/>
      <c r="H80" s="505"/>
      <c r="I80" s="506"/>
      <c r="J80" s="506"/>
      <c r="K80" s="506"/>
      <c r="L80" s="507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82" priority="264" operator="lessThan">
      <formula>0</formula>
    </cfRule>
  </conditionalFormatting>
  <conditionalFormatting sqref="AW8">
    <cfRule type="cellIs" dxfId="881" priority="263" operator="lessThan">
      <formula>0</formula>
    </cfRule>
  </conditionalFormatting>
  <conditionalFormatting sqref="G3">
    <cfRule type="containsText" dxfId="880" priority="262" operator="containsText" text="Budget">
      <formula>NOT(ISERROR(SEARCH("Budget",G3)))</formula>
    </cfRule>
  </conditionalFormatting>
  <conditionalFormatting sqref="G4">
    <cfRule type="containsText" dxfId="879" priority="261" operator="containsText" text="forecast">
      <formula>NOT(ISERROR(SEARCH("forecast",G4)))</formula>
    </cfRule>
  </conditionalFormatting>
  <conditionalFormatting sqref="AW43:AW44">
    <cfRule type="cellIs" dxfId="878" priority="214" operator="lessThan">
      <formula>0</formula>
    </cfRule>
  </conditionalFormatting>
  <conditionalFormatting sqref="AW48:AW49">
    <cfRule type="cellIs" dxfId="877" priority="211" operator="lessThan">
      <formula>0</formula>
    </cfRule>
  </conditionalFormatting>
  <conditionalFormatting sqref="AW53">
    <cfRule type="cellIs" dxfId="876" priority="208" operator="lessThan">
      <formula>0</formula>
    </cfRule>
  </conditionalFormatting>
  <conditionalFormatting sqref="AW33:AW34">
    <cfRule type="cellIs" dxfId="875" priority="202" operator="lessThan">
      <formula>0</formula>
    </cfRule>
  </conditionalFormatting>
  <conditionalFormatting sqref="AW61">
    <cfRule type="cellIs" dxfId="874" priority="204" operator="lessThan">
      <formula>0</formula>
    </cfRule>
  </conditionalFormatting>
  <conditionalFormatting sqref="AW38:AW39">
    <cfRule type="cellIs" dxfId="873" priority="199" operator="lessThan">
      <formula>0</formula>
    </cfRule>
  </conditionalFormatting>
  <conditionalFormatting sqref="AW57">
    <cfRule type="cellIs" dxfId="872" priority="196" operator="lessThan">
      <formula>0</formula>
    </cfRule>
  </conditionalFormatting>
  <conditionalFormatting sqref="E79">
    <cfRule type="cellIs" dxfId="871" priority="161" operator="greaterThan">
      <formula>0</formula>
    </cfRule>
  </conditionalFormatting>
  <conditionalFormatting sqref="I8">
    <cfRule type="cellIs" dxfId="870" priority="152" operator="greaterThan">
      <formula>0</formula>
    </cfRule>
  </conditionalFormatting>
  <conditionalFormatting sqref="I79">
    <cfRule type="cellIs" dxfId="869" priority="134" operator="greaterThan">
      <formula>0</formula>
    </cfRule>
  </conditionalFormatting>
  <conditionalFormatting sqref="E8">
    <cfRule type="cellIs" dxfId="868" priority="101" operator="greaterThan">
      <formula>0</formula>
    </cfRule>
  </conditionalFormatting>
  <conditionalFormatting sqref="F8">
    <cfRule type="cellIs" dxfId="867" priority="100" operator="greaterThan">
      <formula>E8</formula>
    </cfRule>
  </conditionalFormatting>
  <conditionalFormatting sqref="G8">
    <cfRule type="cellIs" dxfId="866" priority="98" operator="greaterThan">
      <formula>F8</formula>
    </cfRule>
  </conditionalFormatting>
  <conditionalFormatting sqref="I31">
    <cfRule type="cellIs" dxfId="865" priority="49" operator="greaterThan">
      <formula>0</formula>
    </cfRule>
  </conditionalFormatting>
  <conditionalFormatting sqref="E31">
    <cfRule type="cellIs" dxfId="864" priority="48" operator="greaterThan">
      <formula>0</formula>
    </cfRule>
  </conditionalFormatting>
  <conditionalFormatting sqref="F31">
    <cfRule type="cellIs" dxfId="863" priority="47" operator="greaterThan">
      <formula>E31</formula>
    </cfRule>
  </conditionalFormatting>
  <conditionalFormatting sqref="G31">
    <cfRule type="cellIs" dxfId="862" priority="46" operator="greaterThan">
      <formula>F31</formula>
    </cfRule>
  </conditionalFormatting>
  <conditionalFormatting sqref="I36">
    <cfRule type="cellIs" dxfId="861" priority="45" operator="greaterThan">
      <formula>0</formula>
    </cfRule>
  </conditionalFormatting>
  <conditionalFormatting sqref="E36">
    <cfRule type="cellIs" dxfId="860" priority="44" operator="greaterThan">
      <formula>0</formula>
    </cfRule>
  </conditionalFormatting>
  <conditionalFormatting sqref="F36">
    <cfRule type="cellIs" dxfId="859" priority="43" operator="greaterThan">
      <formula>E36</formula>
    </cfRule>
  </conditionalFormatting>
  <conditionalFormatting sqref="G36">
    <cfRule type="cellIs" dxfId="858" priority="42" operator="greaterThan">
      <formula>F36</formula>
    </cfRule>
  </conditionalFormatting>
  <conditionalFormatting sqref="I41">
    <cfRule type="cellIs" dxfId="857" priority="41" operator="greaterThan">
      <formula>0</formula>
    </cfRule>
  </conditionalFormatting>
  <conditionalFormatting sqref="E41">
    <cfRule type="cellIs" dxfId="856" priority="40" operator="greaterThan">
      <formula>0</formula>
    </cfRule>
  </conditionalFormatting>
  <conditionalFormatting sqref="F41">
    <cfRule type="cellIs" dxfId="855" priority="39" operator="greaterThan">
      <formula>E41</formula>
    </cfRule>
  </conditionalFormatting>
  <conditionalFormatting sqref="G41">
    <cfRule type="cellIs" dxfId="854" priority="38" operator="greaterThan">
      <formula>F41</formula>
    </cfRule>
  </conditionalFormatting>
  <conditionalFormatting sqref="I46">
    <cfRule type="cellIs" dxfId="853" priority="37" operator="greaterThan">
      <formula>0</formula>
    </cfRule>
  </conditionalFormatting>
  <conditionalFormatting sqref="E46">
    <cfRule type="cellIs" dxfId="852" priority="36" operator="greaterThan">
      <formula>0</formula>
    </cfRule>
  </conditionalFormatting>
  <conditionalFormatting sqref="F46">
    <cfRule type="cellIs" dxfId="851" priority="35" operator="greaterThan">
      <formula>E46</formula>
    </cfRule>
  </conditionalFormatting>
  <conditionalFormatting sqref="G46">
    <cfRule type="cellIs" dxfId="850" priority="34" operator="greaterThan">
      <formula>F46</formula>
    </cfRule>
  </conditionalFormatting>
  <conditionalFormatting sqref="I51">
    <cfRule type="cellIs" dxfId="849" priority="33" operator="greaterThan">
      <formula>0</formula>
    </cfRule>
  </conditionalFormatting>
  <conditionalFormatting sqref="E51">
    <cfRule type="cellIs" dxfId="848" priority="32" operator="greaterThan">
      <formula>0</formula>
    </cfRule>
  </conditionalFormatting>
  <conditionalFormatting sqref="F51">
    <cfRule type="cellIs" dxfId="847" priority="31" operator="greaterThan">
      <formula>E51</formula>
    </cfRule>
  </conditionalFormatting>
  <conditionalFormatting sqref="G51">
    <cfRule type="cellIs" dxfId="846" priority="30" operator="greaterThan">
      <formula>F51</formula>
    </cfRule>
  </conditionalFormatting>
  <conditionalFormatting sqref="I55">
    <cfRule type="cellIs" dxfId="845" priority="29" operator="greaterThan">
      <formula>0</formula>
    </cfRule>
  </conditionalFormatting>
  <conditionalFormatting sqref="E55">
    <cfRule type="cellIs" dxfId="844" priority="28" operator="greaterThan">
      <formula>0</formula>
    </cfRule>
  </conditionalFormatting>
  <conditionalFormatting sqref="F55">
    <cfRule type="cellIs" dxfId="843" priority="27" operator="greaterThan">
      <formula>E55</formula>
    </cfRule>
  </conditionalFormatting>
  <conditionalFormatting sqref="G55">
    <cfRule type="cellIs" dxfId="842" priority="26" operator="greaterThan">
      <formula>F55</formula>
    </cfRule>
  </conditionalFormatting>
  <conditionalFormatting sqref="I59">
    <cfRule type="cellIs" dxfId="841" priority="25" operator="greaterThan">
      <formula>0</formula>
    </cfRule>
  </conditionalFormatting>
  <conditionalFormatting sqref="E59">
    <cfRule type="cellIs" dxfId="840" priority="24" operator="greaterThan">
      <formula>0</formula>
    </cfRule>
  </conditionalFormatting>
  <conditionalFormatting sqref="F59">
    <cfRule type="cellIs" dxfId="839" priority="23" operator="greaterThan">
      <formula>E59</formula>
    </cfRule>
  </conditionalFormatting>
  <conditionalFormatting sqref="G59">
    <cfRule type="cellIs" dxfId="838" priority="22" operator="greaterThan">
      <formula>F59</formula>
    </cfRule>
  </conditionalFormatting>
  <conditionalFormatting sqref="I63">
    <cfRule type="cellIs" dxfId="837" priority="21" operator="greaterThan">
      <formula>0</formula>
    </cfRule>
  </conditionalFormatting>
  <conditionalFormatting sqref="E63">
    <cfRule type="cellIs" dxfId="836" priority="20" operator="greaterThan">
      <formula>0</formula>
    </cfRule>
  </conditionalFormatting>
  <conditionalFormatting sqref="F63">
    <cfRule type="cellIs" dxfId="835" priority="19" operator="greaterThan">
      <formula>E63</formula>
    </cfRule>
  </conditionalFormatting>
  <conditionalFormatting sqref="G63">
    <cfRule type="cellIs" dxfId="834" priority="18" operator="greaterThan">
      <formula>F63</formula>
    </cfRule>
  </conditionalFormatting>
  <conditionalFormatting sqref="I66">
    <cfRule type="cellIs" dxfId="833" priority="17" operator="greaterThan">
      <formula>0</formula>
    </cfRule>
  </conditionalFormatting>
  <conditionalFormatting sqref="E66">
    <cfRule type="cellIs" dxfId="832" priority="16" operator="greaterThan">
      <formula>0</formula>
    </cfRule>
  </conditionalFormatting>
  <conditionalFormatting sqref="F66">
    <cfRule type="cellIs" dxfId="831" priority="15" operator="greaterThan">
      <formula>E66</formula>
    </cfRule>
  </conditionalFormatting>
  <conditionalFormatting sqref="G66">
    <cfRule type="cellIs" dxfId="830" priority="14" operator="greaterThan">
      <formula>F66</formula>
    </cfRule>
  </conditionalFormatting>
  <conditionalFormatting sqref="I69">
    <cfRule type="cellIs" dxfId="829" priority="13" operator="greaterThan">
      <formula>0</formula>
    </cfRule>
  </conditionalFormatting>
  <conditionalFormatting sqref="E69">
    <cfRule type="cellIs" dxfId="828" priority="12" operator="greaterThan">
      <formula>0</formula>
    </cfRule>
  </conditionalFormatting>
  <conditionalFormatting sqref="F69">
    <cfRule type="cellIs" dxfId="827" priority="11" operator="greaterThan">
      <formula>E69</formula>
    </cfRule>
  </conditionalFormatting>
  <conditionalFormatting sqref="G69">
    <cfRule type="cellIs" dxfId="826" priority="10" operator="greaterThan">
      <formula>F69</formula>
    </cfRule>
  </conditionalFormatting>
  <conditionalFormatting sqref="I72">
    <cfRule type="cellIs" dxfId="825" priority="9" operator="greaterThan">
      <formula>0</formula>
    </cfRule>
  </conditionalFormatting>
  <conditionalFormatting sqref="E72">
    <cfRule type="cellIs" dxfId="824" priority="8" operator="greaterThan">
      <formula>0</formula>
    </cfRule>
  </conditionalFormatting>
  <conditionalFormatting sqref="F72">
    <cfRule type="cellIs" dxfId="823" priority="7" operator="greaterThan">
      <formula>E72</formula>
    </cfRule>
  </conditionalFormatting>
  <conditionalFormatting sqref="G72">
    <cfRule type="cellIs" dxfId="822" priority="6" operator="greaterThan">
      <formula>F72</formula>
    </cfRule>
  </conditionalFormatting>
  <conditionalFormatting sqref="I75">
    <cfRule type="cellIs" dxfId="821" priority="5" operator="greaterThan">
      <formula>0</formula>
    </cfRule>
  </conditionalFormatting>
  <conditionalFormatting sqref="E75">
    <cfRule type="cellIs" dxfId="820" priority="4" operator="greaterThan">
      <formula>0</formula>
    </cfRule>
  </conditionalFormatting>
  <conditionalFormatting sqref="F75">
    <cfRule type="cellIs" dxfId="819" priority="3" operator="greaterThan">
      <formula>E75</formula>
    </cfRule>
  </conditionalFormatting>
  <conditionalFormatting sqref="G75">
    <cfRule type="cellIs" dxfId="818" priority="2" operator="greaterThan">
      <formula>F75</formula>
    </cfRule>
  </conditionalFormatting>
  <conditionalFormatting sqref="G79">
    <cfRule type="cellIs" dxfId="817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IF(F102&gt;D102,"Budget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IF(AW102&lt;0,"Actual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4"/>
      <c r="E103" s="504"/>
      <c r="F103" s="504"/>
      <c r="G103" s="504"/>
      <c r="H103" s="505"/>
      <c r="I103" s="506"/>
      <c r="J103" s="506"/>
      <c r="K103" s="506"/>
      <c r="L103" s="507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16" priority="221" operator="lessThan">
      <formula>0</formula>
    </cfRule>
  </conditionalFormatting>
  <conditionalFormatting sqref="AW8">
    <cfRule type="cellIs" dxfId="815" priority="220" operator="lessThan">
      <formula>0</formula>
    </cfRule>
  </conditionalFormatting>
  <conditionalFormatting sqref="G3">
    <cfRule type="containsText" dxfId="814" priority="219" operator="containsText" text="Budget">
      <formula>NOT(ISERROR(SEARCH("Budget",G3)))</formula>
    </cfRule>
  </conditionalFormatting>
  <conditionalFormatting sqref="G4">
    <cfRule type="containsText" dxfId="813" priority="218" operator="containsText" text="forecast">
      <formula>NOT(ISERROR(SEARCH("forecast",G4)))</formula>
    </cfRule>
  </conditionalFormatting>
  <conditionalFormatting sqref="AW42:AW44">
    <cfRule type="cellIs" dxfId="812" priority="165" operator="lessThan">
      <formula>0</formula>
    </cfRule>
  </conditionalFormatting>
  <conditionalFormatting sqref="E102">
    <cfRule type="cellIs" dxfId="811" priority="136" operator="greaterThan">
      <formula>0</formula>
    </cfRule>
  </conditionalFormatting>
  <conditionalFormatting sqref="I102">
    <cfRule type="cellIs" dxfId="810" priority="109" operator="greaterThan">
      <formula>0</formula>
    </cfRule>
  </conditionalFormatting>
  <conditionalFormatting sqref="AW81">
    <cfRule type="cellIs" dxfId="809" priority="108" operator="lessThan">
      <formula>0</formula>
    </cfRule>
  </conditionalFormatting>
  <conditionalFormatting sqref="AW79:AW80">
    <cfRule type="cellIs" dxfId="808" priority="105" operator="lessThan">
      <formula>0</formula>
    </cfRule>
  </conditionalFormatting>
  <conditionalFormatting sqref="I8">
    <cfRule type="cellIs" dxfId="807" priority="52" operator="greaterThan">
      <formula>0</formula>
    </cfRule>
  </conditionalFormatting>
  <conditionalFormatting sqref="E8">
    <cfRule type="cellIs" dxfId="806" priority="51" operator="greaterThan">
      <formula>0</formula>
    </cfRule>
  </conditionalFormatting>
  <conditionalFormatting sqref="F8">
    <cfRule type="cellIs" dxfId="805" priority="50" operator="greaterThan">
      <formula>E8</formula>
    </cfRule>
  </conditionalFormatting>
  <conditionalFormatting sqref="G8">
    <cfRule type="cellIs" dxfId="804" priority="49" operator="greaterThan">
      <formula>F8</formula>
    </cfRule>
  </conditionalFormatting>
  <conditionalFormatting sqref="I26">
    <cfRule type="cellIs" dxfId="803" priority="48" operator="greaterThan">
      <formula>0</formula>
    </cfRule>
  </conditionalFormatting>
  <conditionalFormatting sqref="E26">
    <cfRule type="cellIs" dxfId="802" priority="47" operator="greaterThan">
      <formula>0</formula>
    </cfRule>
  </conditionalFormatting>
  <conditionalFormatting sqref="F26">
    <cfRule type="cellIs" dxfId="801" priority="46" operator="greaterThan">
      <formula>E26</formula>
    </cfRule>
  </conditionalFormatting>
  <conditionalFormatting sqref="G26">
    <cfRule type="cellIs" dxfId="800" priority="45" operator="greaterThan">
      <formula>F26</formula>
    </cfRule>
  </conditionalFormatting>
  <conditionalFormatting sqref="I40">
    <cfRule type="cellIs" dxfId="799" priority="44" operator="greaterThan">
      <formula>0</formula>
    </cfRule>
  </conditionalFormatting>
  <conditionalFormatting sqref="E40">
    <cfRule type="cellIs" dxfId="798" priority="43" operator="greaterThan">
      <formula>0</formula>
    </cfRule>
  </conditionalFormatting>
  <conditionalFormatting sqref="F40">
    <cfRule type="cellIs" dxfId="797" priority="42" operator="greaterThan">
      <formula>E40</formula>
    </cfRule>
  </conditionalFormatting>
  <conditionalFormatting sqref="G40">
    <cfRule type="cellIs" dxfId="796" priority="41" operator="greaterThan">
      <formula>F40</formula>
    </cfRule>
  </conditionalFormatting>
  <conditionalFormatting sqref="I46">
    <cfRule type="cellIs" dxfId="795" priority="40" operator="greaterThan">
      <formula>0</formula>
    </cfRule>
  </conditionalFormatting>
  <conditionalFormatting sqref="E46">
    <cfRule type="cellIs" dxfId="794" priority="39" operator="greaterThan">
      <formula>0</formula>
    </cfRule>
  </conditionalFormatting>
  <conditionalFormatting sqref="F46">
    <cfRule type="cellIs" dxfId="793" priority="38" operator="greaterThan">
      <formula>E46</formula>
    </cfRule>
  </conditionalFormatting>
  <conditionalFormatting sqref="G46">
    <cfRule type="cellIs" dxfId="792" priority="37" operator="greaterThan">
      <formula>F46</formula>
    </cfRule>
  </conditionalFormatting>
  <conditionalFormatting sqref="I53">
    <cfRule type="cellIs" dxfId="791" priority="36" operator="greaterThan">
      <formula>0</formula>
    </cfRule>
  </conditionalFormatting>
  <conditionalFormatting sqref="E53">
    <cfRule type="cellIs" dxfId="790" priority="35" operator="greaterThan">
      <formula>0</formula>
    </cfRule>
  </conditionalFormatting>
  <conditionalFormatting sqref="F53">
    <cfRule type="cellIs" dxfId="789" priority="34" operator="greaterThan">
      <formula>E53</formula>
    </cfRule>
  </conditionalFormatting>
  <conditionalFormatting sqref="G53">
    <cfRule type="cellIs" dxfId="788" priority="33" operator="greaterThan">
      <formula>F53</formula>
    </cfRule>
  </conditionalFormatting>
  <conditionalFormatting sqref="I70">
    <cfRule type="cellIs" dxfId="787" priority="32" operator="greaterThan">
      <formula>0</formula>
    </cfRule>
  </conditionalFormatting>
  <conditionalFormatting sqref="E70">
    <cfRule type="cellIs" dxfId="786" priority="31" operator="greaterThan">
      <formula>0</formula>
    </cfRule>
  </conditionalFormatting>
  <conditionalFormatting sqref="F70">
    <cfRule type="cellIs" dxfId="785" priority="30" operator="greaterThan">
      <formula>E70</formula>
    </cfRule>
  </conditionalFormatting>
  <conditionalFormatting sqref="G70">
    <cfRule type="cellIs" dxfId="784" priority="29" operator="greaterThan">
      <formula>F70</formula>
    </cfRule>
  </conditionalFormatting>
  <conditionalFormatting sqref="I77">
    <cfRule type="cellIs" dxfId="783" priority="28" operator="greaterThan">
      <formula>0</formula>
    </cfRule>
  </conditionalFormatting>
  <conditionalFormatting sqref="E77">
    <cfRule type="cellIs" dxfId="782" priority="27" operator="greaterThan">
      <formula>0</formula>
    </cfRule>
  </conditionalFormatting>
  <conditionalFormatting sqref="F77">
    <cfRule type="cellIs" dxfId="781" priority="26" operator="greaterThan">
      <formula>E77</formula>
    </cfRule>
  </conditionalFormatting>
  <conditionalFormatting sqref="G77">
    <cfRule type="cellIs" dxfId="780" priority="25" operator="greaterThan">
      <formula>F77</formula>
    </cfRule>
  </conditionalFormatting>
  <conditionalFormatting sqref="I83">
    <cfRule type="cellIs" dxfId="779" priority="24" operator="greaterThan">
      <formula>0</formula>
    </cfRule>
  </conditionalFormatting>
  <conditionalFormatting sqref="E83">
    <cfRule type="cellIs" dxfId="778" priority="23" operator="greaterThan">
      <formula>0</formula>
    </cfRule>
  </conditionalFormatting>
  <conditionalFormatting sqref="F83">
    <cfRule type="cellIs" dxfId="777" priority="22" operator="greaterThan">
      <formula>E83</formula>
    </cfRule>
  </conditionalFormatting>
  <conditionalFormatting sqref="G83">
    <cfRule type="cellIs" dxfId="776" priority="21" operator="greaterThan">
      <formula>F83</formula>
    </cfRule>
  </conditionalFormatting>
  <conditionalFormatting sqref="I86">
    <cfRule type="cellIs" dxfId="775" priority="20" operator="greaterThan">
      <formula>0</formula>
    </cfRule>
  </conditionalFormatting>
  <conditionalFormatting sqref="E86">
    <cfRule type="cellIs" dxfId="774" priority="19" operator="greaterThan">
      <formula>0</formula>
    </cfRule>
  </conditionalFormatting>
  <conditionalFormatting sqref="F86">
    <cfRule type="cellIs" dxfId="773" priority="18" operator="greaterThan">
      <formula>E86</formula>
    </cfRule>
  </conditionalFormatting>
  <conditionalFormatting sqref="G86">
    <cfRule type="cellIs" dxfId="772" priority="17" operator="greaterThan">
      <formula>F86</formula>
    </cfRule>
  </conditionalFormatting>
  <conditionalFormatting sqref="I89">
    <cfRule type="cellIs" dxfId="771" priority="16" operator="greaterThan">
      <formula>0</formula>
    </cfRule>
  </conditionalFormatting>
  <conditionalFormatting sqref="E89">
    <cfRule type="cellIs" dxfId="770" priority="15" operator="greaterThan">
      <formula>0</formula>
    </cfRule>
  </conditionalFormatting>
  <conditionalFormatting sqref="F89">
    <cfRule type="cellIs" dxfId="769" priority="14" operator="greaterThan">
      <formula>E89</formula>
    </cfRule>
  </conditionalFormatting>
  <conditionalFormatting sqref="G89">
    <cfRule type="cellIs" dxfId="768" priority="13" operator="greaterThan">
      <formula>F89</formula>
    </cfRule>
  </conditionalFormatting>
  <conditionalFormatting sqref="I92">
    <cfRule type="cellIs" dxfId="767" priority="12" operator="greaterThan">
      <formula>0</formula>
    </cfRule>
  </conditionalFormatting>
  <conditionalFormatting sqref="E92">
    <cfRule type="cellIs" dxfId="766" priority="11" operator="greaterThan">
      <formula>0</formula>
    </cfRule>
  </conditionalFormatting>
  <conditionalFormatting sqref="F92">
    <cfRule type="cellIs" dxfId="765" priority="10" operator="greaterThan">
      <formula>E92</formula>
    </cfRule>
  </conditionalFormatting>
  <conditionalFormatting sqref="G92">
    <cfRule type="cellIs" dxfId="764" priority="9" operator="greaterThan">
      <formula>F92</formula>
    </cfRule>
  </conditionalFormatting>
  <conditionalFormatting sqref="I95">
    <cfRule type="cellIs" dxfId="763" priority="8" operator="greaterThan">
      <formula>0</formula>
    </cfRule>
  </conditionalFormatting>
  <conditionalFormatting sqref="E95">
    <cfRule type="cellIs" dxfId="762" priority="7" operator="greaterThan">
      <formula>0</formula>
    </cfRule>
  </conditionalFormatting>
  <conditionalFormatting sqref="F95">
    <cfRule type="cellIs" dxfId="761" priority="6" operator="greaterThan">
      <formula>E95</formula>
    </cfRule>
  </conditionalFormatting>
  <conditionalFormatting sqref="G95">
    <cfRule type="cellIs" dxfId="760" priority="5" operator="greaterThan">
      <formula>F95</formula>
    </cfRule>
  </conditionalFormatting>
  <conditionalFormatting sqref="I98">
    <cfRule type="cellIs" dxfId="759" priority="4" operator="greaterThan">
      <formula>0</formula>
    </cfRule>
  </conditionalFormatting>
  <conditionalFormatting sqref="E98">
    <cfRule type="cellIs" dxfId="758" priority="3" operator="greaterThan">
      <formula>0</formula>
    </cfRule>
  </conditionalFormatting>
  <conditionalFormatting sqref="F98">
    <cfRule type="cellIs" dxfId="757" priority="2" operator="greaterThan">
      <formula>E98</formula>
    </cfRule>
  </conditionalFormatting>
  <conditionalFormatting sqref="G98">
    <cfRule type="cellIs" dxfId="756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IF(F63&gt;D63,"Budget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IF(AW63&lt;0,"Actual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4"/>
      <c r="E64" s="504"/>
      <c r="F64" s="504"/>
      <c r="G64" s="504"/>
      <c r="H64" s="505"/>
      <c r="I64" s="506"/>
      <c r="J64" s="506"/>
      <c r="K64" s="506"/>
      <c r="L64" s="507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55" priority="216" operator="lessThan">
      <formula>0</formula>
    </cfRule>
  </conditionalFormatting>
  <conditionalFormatting sqref="AW8">
    <cfRule type="cellIs" dxfId="754" priority="215" operator="lessThan">
      <formula>0</formula>
    </cfRule>
  </conditionalFormatting>
  <conditionalFormatting sqref="G3">
    <cfRule type="containsText" dxfId="753" priority="214" operator="containsText" text="Budget">
      <formula>NOT(ISERROR(SEARCH("Budget",G3)))</formula>
    </cfRule>
  </conditionalFormatting>
  <conditionalFormatting sqref="G4">
    <cfRule type="containsText" dxfId="752" priority="213" operator="containsText" text="forecast">
      <formula>NOT(ISERROR(SEARCH("forecast",G4)))</formula>
    </cfRule>
  </conditionalFormatting>
  <conditionalFormatting sqref="AW19:AW24">
    <cfRule type="cellIs" dxfId="751" priority="166" operator="lessThan">
      <formula>0</formula>
    </cfRule>
  </conditionalFormatting>
  <conditionalFormatting sqref="AW28:AW30">
    <cfRule type="cellIs" dxfId="750" priority="163" operator="lessThan">
      <formula>0</formula>
    </cfRule>
  </conditionalFormatting>
  <conditionalFormatting sqref="E63">
    <cfRule type="cellIs" dxfId="749" priority="134" operator="greaterThan">
      <formula>0</formula>
    </cfRule>
  </conditionalFormatting>
  <conditionalFormatting sqref="I63">
    <cfRule type="cellIs" dxfId="748" priority="80" operator="greaterThan">
      <formula>0</formula>
    </cfRule>
  </conditionalFormatting>
  <conditionalFormatting sqref="I8">
    <cfRule type="cellIs" dxfId="747" priority="52" operator="greaterThan">
      <formula>0</formula>
    </cfRule>
  </conditionalFormatting>
  <conditionalFormatting sqref="E8">
    <cfRule type="cellIs" dxfId="746" priority="51" operator="greaterThan">
      <formula>0</formula>
    </cfRule>
  </conditionalFormatting>
  <conditionalFormatting sqref="F8">
    <cfRule type="cellIs" dxfId="745" priority="50" operator="greaterThan">
      <formula>E8</formula>
    </cfRule>
  </conditionalFormatting>
  <conditionalFormatting sqref="G8">
    <cfRule type="cellIs" dxfId="744" priority="49" operator="greaterThan">
      <formula>F8</formula>
    </cfRule>
  </conditionalFormatting>
  <conditionalFormatting sqref="I17">
    <cfRule type="cellIs" dxfId="743" priority="48" operator="greaterThan">
      <formula>0</formula>
    </cfRule>
  </conditionalFormatting>
  <conditionalFormatting sqref="E17">
    <cfRule type="cellIs" dxfId="742" priority="47" operator="greaterThan">
      <formula>0</formula>
    </cfRule>
  </conditionalFormatting>
  <conditionalFormatting sqref="F17">
    <cfRule type="cellIs" dxfId="741" priority="46" operator="greaterThan">
      <formula>E17</formula>
    </cfRule>
  </conditionalFormatting>
  <conditionalFormatting sqref="G17">
    <cfRule type="cellIs" dxfId="740" priority="45" operator="greaterThan">
      <formula>F17</formula>
    </cfRule>
  </conditionalFormatting>
  <conditionalFormatting sqref="I26">
    <cfRule type="cellIs" dxfId="739" priority="44" operator="greaterThan">
      <formula>0</formula>
    </cfRule>
  </conditionalFormatting>
  <conditionalFormatting sqref="E26">
    <cfRule type="cellIs" dxfId="738" priority="43" operator="greaterThan">
      <formula>0</formula>
    </cfRule>
  </conditionalFormatting>
  <conditionalFormatting sqref="F26">
    <cfRule type="cellIs" dxfId="737" priority="42" operator="greaterThan">
      <formula>E26</formula>
    </cfRule>
  </conditionalFormatting>
  <conditionalFormatting sqref="G26">
    <cfRule type="cellIs" dxfId="736" priority="41" operator="greaterThan">
      <formula>F26</formula>
    </cfRule>
  </conditionalFormatting>
  <conditionalFormatting sqref="I32">
    <cfRule type="cellIs" dxfId="735" priority="40" operator="greaterThan">
      <formula>0</formula>
    </cfRule>
  </conditionalFormatting>
  <conditionalFormatting sqref="E32">
    <cfRule type="cellIs" dxfId="734" priority="39" operator="greaterThan">
      <formula>0</formula>
    </cfRule>
  </conditionalFormatting>
  <conditionalFormatting sqref="F32">
    <cfRule type="cellIs" dxfId="733" priority="38" operator="greaterThan">
      <formula>E32</formula>
    </cfRule>
  </conditionalFormatting>
  <conditionalFormatting sqref="G32">
    <cfRule type="cellIs" dxfId="732" priority="37" operator="greaterThan">
      <formula>F32</formula>
    </cfRule>
  </conditionalFormatting>
  <conditionalFormatting sqref="I35">
    <cfRule type="cellIs" dxfId="731" priority="36" operator="greaterThan">
      <formula>0</formula>
    </cfRule>
  </conditionalFormatting>
  <conditionalFormatting sqref="E35">
    <cfRule type="cellIs" dxfId="730" priority="35" operator="greaterThan">
      <formula>0</formula>
    </cfRule>
  </conditionalFormatting>
  <conditionalFormatting sqref="F35">
    <cfRule type="cellIs" dxfId="729" priority="34" operator="greaterThan">
      <formula>E35</formula>
    </cfRule>
  </conditionalFormatting>
  <conditionalFormatting sqref="G35">
    <cfRule type="cellIs" dxfId="728" priority="33" operator="greaterThan">
      <formula>F35</formula>
    </cfRule>
  </conditionalFormatting>
  <conditionalFormatting sqref="I38">
    <cfRule type="cellIs" dxfId="727" priority="32" operator="greaterThan">
      <formula>0</formula>
    </cfRule>
  </conditionalFormatting>
  <conditionalFormatting sqref="E38">
    <cfRule type="cellIs" dxfId="726" priority="31" operator="greaterThan">
      <formula>0</formula>
    </cfRule>
  </conditionalFormatting>
  <conditionalFormatting sqref="F38">
    <cfRule type="cellIs" dxfId="725" priority="30" operator="greaterThan">
      <formula>E38</formula>
    </cfRule>
  </conditionalFormatting>
  <conditionalFormatting sqref="G38">
    <cfRule type="cellIs" dxfId="724" priority="29" operator="greaterThan">
      <formula>F38</formula>
    </cfRule>
  </conditionalFormatting>
  <conditionalFormatting sqref="I41">
    <cfRule type="cellIs" dxfId="723" priority="28" operator="greaterThan">
      <formula>0</formula>
    </cfRule>
  </conditionalFormatting>
  <conditionalFormatting sqref="E41">
    <cfRule type="cellIs" dxfId="722" priority="27" operator="greaterThan">
      <formula>0</formula>
    </cfRule>
  </conditionalFormatting>
  <conditionalFormatting sqref="F41">
    <cfRule type="cellIs" dxfId="721" priority="26" operator="greaterThan">
      <formula>E41</formula>
    </cfRule>
  </conditionalFormatting>
  <conditionalFormatting sqref="G41">
    <cfRule type="cellIs" dxfId="720" priority="25" operator="greaterThan">
      <formula>F41</formula>
    </cfRule>
  </conditionalFormatting>
  <conditionalFormatting sqref="I44">
    <cfRule type="cellIs" dxfId="719" priority="24" operator="greaterThan">
      <formula>0</formula>
    </cfRule>
  </conditionalFormatting>
  <conditionalFormatting sqref="E44">
    <cfRule type="cellIs" dxfId="718" priority="23" operator="greaterThan">
      <formula>0</formula>
    </cfRule>
  </conditionalFormatting>
  <conditionalFormatting sqref="F44">
    <cfRule type="cellIs" dxfId="717" priority="22" operator="greaterThan">
      <formula>E44</formula>
    </cfRule>
  </conditionalFormatting>
  <conditionalFormatting sqref="G44">
    <cfRule type="cellIs" dxfId="716" priority="21" operator="greaterThan">
      <formula>F44</formula>
    </cfRule>
  </conditionalFormatting>
  <conditionalFormatting sqref="I47">
    <cfRule type="cellIs" dxfId="715" priority="20" operator="greaterThan">
      <formula>0</formula>
    </cfRule>
  </conditionalFormatting>
  <conditionalFormatting sqref="E47">
    <cfRule type="cellIs" dxfId="714" priority="19" operator="greaterThan">
      <formula>0</formula>
    </cfRule>
  </conditionalFormatting>
  <conditionalFormatting sqref="F47">
    <cfRule type="cellIs" dxfId="713" priority="18" operator="greaterThan">
      <formula>E47</formula>
    </cfRule>
  </conditionalFormatting>
  <conditionalFormatting sqref="G47">
    <cfRule type="cellIs" dxfId="712" priority="17" operator="greaterThan">
      <formula>F47</formula>
    </cfRule>
  </conditionalFormatting>
  <conditionalFormatting sqref="I50">
    <cfRule type="cellIs" dxfId="711" priority="16" operator="greaterThan">
      <formula>0</formula>
    </cfRule>
  </conditionalFormatting>
  <conditionalFormatting sqref="E50">
    <cfRule type="cellIs" dxfId="710" priority="15" operator="greaterThan">
      <formula>0</formula>
    </cfRule>
  </conditionalFormatting>
  <conditionalFormatting sqref="F50">
    <cfRule type="cellIs" dxfId="709" priority="14" operator="greaterThan">
      <formula>E50</formula>
    </cfRule>
  </conditionalFormatting>
  <conditionalFormatting sqref="G50">
    <cfRule type="cellIs" dxfId="708" priority="13" operator="greaterThan">
      <formula>F50</formula>
    </cfRule>
  </conditionalFormatting>
  <conditionalFormatting sqref="I53">
    <cfRule type="cellIs" dxfId="707" priority="12" operator="greaterThan">
      <formula>0</formula>
    </cfRule>
  </conditionalFormatting>
  <conditionalFormatting sqref="E53">
    <cfRule type="cellIs" dxfId="706" priority="11" operator="greaterThan">
      <formula>0</formula>
    </cfRule>
  </conditionalFormatting>
  <conditionalFormatting sqref="F53">
    <cfRule type="cellIs" dxfId="705" priority="10" operator="greaterThan">
      <formula>E53</formula>
    </cfRule>
  </conditionalFormatting>
  <conditionalFormatting sqref="G53">
    <cfRule type="cellIs" dxfId="704" priority="9" operator="greaterThan">
      <formula>F53</formula>
    </cfRule>
  </conditionalFormatting>
  <conditionalFormatting sqref="I56">
    <cfRule type="cellIs" dxfId="703" priority="8" operator="greaterThan">
      <formula>0</formula>
    </cfRule>
  </conditionalFormatting>
  <conditionalFormatting sqref="E56">
    <cfRule type="cellIs" dxfId="702" priority="7" operator="greaterThan">
      <formula>0</formula>
    </cfRule>
  </conditionalFormatting>
  <conditionalFormatting sqref="F56">
    <cfRule type="cellIs" dxfId="701" priority="6" operator="greaterThan">
      <formula>E56</formula>
    </cfRule>
  </conditionalFormatting>
  <conditionalFormatting sqref="G56">
    <cfRule type="cellIs" dxfId="700" priority="5" operator="greaterThan">
      <formula>F56</formula>
    </cfRule>
  </conditionalFormatting>
  <conditionalFormatting sqref="I59">
    <cfRule type="cellIs" dxfId="699" priority="4" operator="greaterThan">
      <formula>0</formula>
    </cfRule>
  </conditionalFormatting>
  <conditionalFormatting sqref="E59">
    <cfRule type="cellIs" dxfId="698" priority="3" operator="greaterThan">
      <formula>0</formula>
    </cfRule>
  </conditionalFormatting>
  <conditionalFormatting sqref="F59">
    <cfRule type="cellIs" dxfId="697" priority="2" operator="greaterThan">
      <formula>E59</formula>
    </cfRule>
  </conditionalFormatting>
  <conditionalFormatting sqref="G59">
    <cfRule type="cellIs" dxfId="696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IF(F69&gt;D69,"Budget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4"/>
      <c r="E70" s="504"/>
      <c r="F70" s="504"/>
      <c r="G70" s="504"/>
      <c r="H70" s="505"/>
      <c r="I70" s="506"/>
      <c r="J70" s="506"/>
      <c r="K70" s="506"/>
      <c r="L70" s="507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695" priority="153" operator="lessThan">
      <formula>0</formula>
    </cfRule>
  </conditionalFormatting>
  <conditionalFormatting sqref="AW8">
    <cfRule type="cellIs" dxfId="694" priority="152" operator="lessThan">
      <formula>0</formula>
    </cfRule>
  </conditionalFormatting>
  <conditionalFormatting sqref="G3">
    <cfRule type="containsText" dxfId="693" priority="151" operator="containsText" text="Budget">
      <formula>NOT(ISERROR(SEARCH("Budget",G3)))</formula>
    </cfRule>
  </conditionalFormatting>
  <conditionalFormatting sqref="G4">
    <cfRule type="containsText" dxfId="692" priority="150" operator="containsText" text="forecast">
      <formula>NOT(ISERROR(SEARCH("forecast",G4)))</formula>
    </cfRule>
  </conditionalFormatting>
  <conditionalFormatting sqref="AW26:AW30">
    <cfRule type="cellIs" dxfId="691" priority="103" operator="lessThan">
      <formula>0</formula>
    </cfRule>
  </conditionalFormatting>
  <conditionalFormatting sqref="AW34:AW35">
    <cfRule type="cellIs" dxfId="690" priority="100" operator="lessThan">
      <formula>0</formula>
    </cfRule>
  </conditionalFormatting>
  <conditionalFormatting sqref="AW39">
    <cfRule type="cellIs" dxfId="689" priority="97" operator="lessThan">
      <formula>0</formula>
    </cfRule>
  </conditionalFormatting>
  <conditionalFormatting sqref="E32">
    <cfRule type="cellIs" dxfId="688" priority="90" operator="greaterThan">
      <formula>0</formula>
    </cfRule>
  </conditionalFormatting>
  <conditionalFormatting sqref="E37">
    <cfRule type="cellIs" dxfId="687" priority="88" operator="greaterThan">
      <formula>0</formula>
    </cfRule>
  </conditionalFormatting>
  <conditionalFormatting sqref="E41">
    <cfRule type="cellIs" dxfId="686" priority="86" operator="greaterThan">
      <formula>0</formula>
    </cfRule>
  </conditionalFormatting>
  <conditionalFormatting sqref="E69">
    <cfRule type="cellIs" dxfId="685" priority="68" operator="greaterThan">
      <formula>0</formula>
    </cfRule>
  </conditionalFormatting>
  <conditionalFormatting sqref="E44">
    <cfRule type="cellIs" dxfId="684" priority="67" operator="greaterThan">
      <formula>0</formula>
    </cfRule>
  </conditionalFormatting>
  <conditionalFormatting sqref="E47">
    <cfRule type="cellIs" dxfId="683" priority="66" operator="greaterThan">
      <formula>0</formula>
    </cfRule>
  </conditionalFormatting>
  <conditionalFormatting sqref="E50">
    <cfRule type="cellIs" dxfId="682" priority="65" operator="greaterThan">
      <formula>0</formula>
    </cfRule>
  </conditionalFormatting>
  <conditionalFormatting sqref="E53">
    <cfRule type="cellIs" dxfId="681" priority="64" operator="greaterThan">
      <formula>0</formula>
    </cfRule>
  </conditionalFormatting>
  <conditionalFormatting sqref="E56">
    <cfRule type="cellIs" dxfId="680" priority="63" operator="greaterThan">
      <formula>0</formula>
    </cfRule>
  </conditionalFormatting>
  <conditionalFormatting sqref="E59">
    <cfRule type="cellIs" dxfId="679" priority="62" operator="greaterThan">
      <formula>0</formula>
    </cfRule>
  </conditionalFormatting>
  <conditionalFormatting sqref="E62">
    <cfRule type="cellIs" dxfId="678" priority="61" operator="greaterThan">
      <formula>0</formula>
    </cfRule>
  </conditionalFormatting>
  <conditionalFormatting sqref="E65">
    <cfRule type="cellIs" dxfId="677" priority="60" operator="greaterThan">
      <formula>0</formula>
    </cfRule>
  </conditionalFormatting>
  <conditionalFormatting sqref="I32">
    <cfRule type="cellIs" dxfId="676" priority="55" operator="greaterThan">
      <formula>0</formula>
    </cfRule>
  </conditionalFormatting>
  <conditionalFormatting sqref="I37">
    <cfRule type="cellIs" dxfId="675" priority="53" operator="greaterThan">
      <formula>0</formula>
    </cfRule>
  </conditionalFormatting>
  <conditionalFormatting sqref="I41">
    <cfRule type="cellIs" dxfId="674" priority="51" operator="greaterThan">
      <formula>0</formula>
    </cfRule>
  </conditionalFormatting>
  <conditionalFormatting sqref="I69">
    <cfRule type="cellIs" dxfId="673" priority="41" operator="greaterThan">
      <formula>0</formula>
    </cfRule>
  </conditionalFormatting>
  <conditionalFormatting sqref="I44">
    <cfRule type="cellIs" dxfId="672" priority="40" operator="greaterThan">
      <formula>0</formula>
    </cfRule>
  </conditionalFormatting>
  <conditionalFormatting sqref="I47">
    <cfRule type="cellIs" dxfId="671" priority="39" operator="greaterThan">
      <formula>0</formula>
    </cfRule>
  </conditionalFormatting>
  <conditionalFormatting sqref="I50">
    <cfRule type="cellIs" dxfId="670" priority="38" operator="greaterThan">
      <formula>0</formula>
    </cfRule>
  </conditionalFormatting>
  <conditionalFormatting sqref="I53">
    <cfRule type="cellIs" dxfId="669" priority="37" operator="greaterThan">
      <formula>0</formula>
    </cfRule>
  </conditionalFormatting>
  <conditionalFormatting sqref="I56">
    <cfRule type="cellIs" dxfId="668" priority="36" operator="greaterThan">
      <formula>0</formula>
    </cfRule>
  </conditionalFormatting>
  <conditionalFormatting sqref="I59">
    <cfRule type="cellIs" dxfId="667" priority="35" operator="greaterThan">
      <formula>0</formula>
    </cfRule>
  </conditionalFormatting>
  <conditionalFormatting sqref="I62">
    <cfRule type="cellIs" dxfId="666" priority="34" operator="greaterThan">
      <formula>0</formula>
    </cfRule>
  </conditionalFormatting>
  <conditionalFormatting sqref="I65">
    <cfRule type="cellIs" dxfId="665" priority="33" operator="greaterThan">
      <formula>0</formula>
    </cfRule>
  </conditionalFormatting>
  <conditionalFormatting sqref="I8">
    <cfRule type="cellIs" dxfId="664" priority="8" operator="greaterThan">
      <formula>0</formula>
    </cfRule>
  </conditionalFormatting>
  <conditionalFormatting sqref="E8">
    <cfRule type="cellIs" dxfId="663" priority="7" operator="greaterThan">
      <formula>0</formula>
    </cfRule>
  </conditionalFormatting>
  <conditionalFormatting sqref="F8">
    <cfRule type="cellIs" dxfId="662" priority="6" operator="greaterThan">
      <formula>E8</formula>
    </cfRule>
  </conditionalFormatting>
  <conditionalFormatting sqref="G8">
    <cfRule type="cellIs" dxfId="661" priority="5" operator="greaterThan">
      <formula>F8</formula>
    </cfRule>
  </conditionalFormatting>
  <conditionalFormatting sqref="I24">
    <cfRule type="cellIs" dxfId="660" priority="4" operator="greaterThan">
      <formula>0</formula>
    </cfRule>
  </conditionalFormatting>
  <conditionalFormatting sqref="E24">
    <cfRule type="cellIs" dxfId="659" priority="3" operator="greaterThan">
      <formula>0</formula>
    </cfRule>
  </conditionalFormatting>
  <conditionalFormatting sqref="F24">
    <cfRule type="cellIs" dxfId="658" priority="2" operator="greaterThan">
      <formula>E24</formula>
    </cfRule>
  </conditionalFormatting>
  <conditionalFormatting sqref="G24">
    <cfRule type="cellIs" dxfId="657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Serious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IF(F115&gt;D115,"Budget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IF(AW115&lt;0,"Actual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4"/>
      <c r="E116" s="504"/>
      <c r="F116" s="504"/>
      <c r="G116" s="504"/>
      <c r="H116" s="505"/>
      <c r="I116" s="506"/>
      <c r="J116" s="506"/>
      <c r="K116" s="506"/>
      <c r="L116" s="507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56" priority="208" operator="lessThan">
      <formula>0</formula>
    </cfRule>
  </conditionalFormatting>
  <conditionalFormatting sqref="AW8">
    <cfRule type="cellIs" dxfId="655" priority="207" operator="lessThan">
      <formula>0</formula>
    </cfRule>
  </conditionalFormatting>
  <conditionalFormatting sqref="G3">
    <cfRule type="containsText" dxfId="654" priority="206" operator="containsText" text="Budget">
      <formula>NOT(ISERROR(SEARCH("Budget",G3)))</formula>
    </cfRule>
  </conditionalFormatting>
  <conditionalFormatting sqref="G4">
    <cfRule type="containsText" dxfId="653" priority="205" operator="containsText" text="forecast">
      <formula>NOT(ISERROR(SEARCH("forecast",G4)))</formula>
    </cfRule>
  </conditionalFormatting>
  <conditionalFormatting sqref="AW23:AW30">
    <cfRule type="cellIs" dxfId="652" priority="158" operator="lessThan">
      <formula>0</formula>
    </cfRule>
  </conditionalFormatting>
  <conditionalFormatting sqref="AW34:AW40">
    <cfRule type="cellIs" dxfId="651" priority="155" operator="lessThan">
      <formula>0</formula>
    </cfRule>
  </conditionalFormatting>
  <conditionalFormatting sqref="AW44:AW49">
    <cfRule type="cellIs" dxfId="650" priority="152" operator="lessThan">
      <formula>0</formula>
    </cfRule>
  </conditionalFormatting>
  <conditionalFormatting sqref="AW53:AW58">
    <cfRule type="cellIs" dxfId="649" priority="149" operator="lessThan">
      <formula>0</formula>
    </cfRule>
  </conditionalFormatting>
  <conditionalFormatting sqref="AW62:AW67">
    <cfRule type="cellIs" dxfId="648" priority="146" operator="lessThan">
      <formula>0</formula>
    </cfRule>
  </conditionalFormatting>
  <conditionalFormatting sqref="AW71:AW76">
    <cfRule type="cellIs" dxfId="647" priority="143" operator="lessThan">
      <formula>0</formula>
    </cfRule>
  </conditionalFormatting>
  <conditionalFormatting sqref="AW80:AW85">
    <cfRule type="cellIs" dxfId="646" priority="140" operator="lessThan">
      <formula>0</formula>
    </cfRule>
  </conditionalFormatting>
  <conditionalFormatting sqref="AW89:AW94">
    <cfRule type="cellIs" dxfId="645" priority="137" operator="lessThan">
      <formula>0</formula>
    </cfRule>
  </conditionalFormatting>
  <conditionalFormatting sqref="AW98:AW103">
    <cfRule type="cellIs" dxfId="644" priority="134" operator="lessThan">
      <formula>0</formula>
    </cfRule>
  </conditionalFormatting>
  <conditionalFormatting sqref="E115">
    <cfRule type="cellIs" dxfId="643" priority="104" operator="greaterThan">
      <formula>0</formula>
    </cfRule>
  </conditionalFormatting>
  <conditionalFormatting sqref="I115">
    <cfRule type="cellIs" dxfId="642" priority="77" operator="greaterThan">
      <formula>0</formula>
    </cfRule>
  </conditionalFormatting>
  <conditionalFormatting sqref="I8">
    <cfRule type="cellIs" dxfId="641" priority="52" operator="greaterThan">
      <formula>0</formula>
    </cfRule>
  </conditionalFormatting>
  <conditionalFormatting sqref="E8">
    <cfRule type="cellIs" dxfId="640" priority="51" operator="greaterThan">
      <formula>0</formula>
    </cfRule>
  </conditionalFormatting>
  <conditionalFormatting sqref="F8">
    <cfRule type="cellIs" dxfId="639" priority="50" operator="greaterThan">
      <formula>E8</formula>
    </cfRule>
  </conditionalFormatting>
  <conditionalFormatting sqref="G8">
    <cfRule type="cellIs" dxfId="638" priority="49" operator="greaterThan">
      <formula>F8</formula>
    </cfRule>
  </conditionalFormatting>
  <conditionalFormatting sqref="I21">
    <cfRule type="cellIs" dxfId="637" priority="48" operator="greaterThan">
      <formula>0</formula>
    </cfRule>
  </conditionalFormatting>
  <conditionalFormatting sqref="E21">
    <cfRule type="cellIs" dxfId="636" priority="47" operator="greaterThan">
      <formula>0</formula>
    </cfRule>
  </conditionalFormatting>
  <conditionalFormatting sqref="F21">
    <cfRule type="cellIs" dxfId="635" priority="46" operator="greaterThan">
      <formula>E21</formula>
    </cfRule>
  </conditionalFormatting>
  <conditionalFormatting sqref="G21">
    <cfRule type="cellIs" dxfId="634" priority="45" operator="greaterThan">
      <formula>F21</formula>
    </cfRule>
  </conditionalFormatting>
  <conditionalFormatting sqref="I32">
    <cfRule type="cellIs" dxfId="633" priority="44" operator="greaterThan">
      <formula>0</formula>
    </cfRule>
  </conditionalFormatting>
  <conditionalFormatting sqref="E32">
    <cfRule type="cellIs" dxfId="632" priority="43" operator="greaterThan">
      <formula>0</formula>
    </cfRule>
  </conditionalFormatting>
  <conditionalFormatting sqref="F32">
    <cfRule type="cellIs" dxfId="631" priority="42" operator="greaterThan">
      <formula>E32</formula>
    </cfRule>
  </conditionalFormatting>
  <conditionalFormatting sqref="G32">
    <cfRule type="cellIs" dxfId="630" priority="41" operator="greaterThan">
      <formula>F32</formula>
    </cfRule>
  </conditionalFormatting>
  <conditionalFormatting sqref="I42">
    <cfRule type="cellIs" dxfId="629" priority="40" operator="greaterThan">
      <formula>0</formula>
    </cfRule>
  </conditionalFormatting>
  <conditionalFormatting sqref="E42">
    <cfRule type="cellIs" dxfId="628" priority="39" operator="greaterThan">
      <formula>0</formula>
    </cfRule>
  </conditionalFormatting>
  <conditionalFormatting sqref="F42">
    <cfRule type="cellIs" dxfId="627" priority="38" operator="greaterThan">
      <formula>E42</formula>
    </cfRule>
  </conditionalFormatting>
  <conditionalFormatting sqref="G42">
    <cfRule type="cellIs" dxfId="626" priority="37" operator="greaterThan">
      <formula>F42</formula>
    </cfRule>
  </conditionalFormatting>
  <conditionalFormatting sqref="I51">
    <cfRule type="cellIs" dxfId="625" priority="36" operator="greaterThan">
      <formula>0</formula>
    </cfRule>
  </conditionalFormatting>
  <conditionalFormatting sqref="E51">
    <cfRule type="cellIs" dxfId="624" priority="35" operator="greaterThan">
      <formula>0</formula>
    </cfRule>
  </conditionalFormatting>
  <conditionalFormatting sqref="F51">
    <cfRule type="cellIs" dxfId="623" priority="34" operator="greaterThan">
      <formula>E51</formula>
    </cfRule>
  </conditionalFormatting>
  <conditionalFormatting sqref="G51">
    <cfRule type="cellIs" dxfId="622" priority="33" operator="greaterThan">
      <formula>F51</formula>
    </cfRule>
  </conditionalFormatting>
  <conditionalFormatting sqref="I60">
    <cfRule type="cellIs" dxfId="621" priority="32" operator="greaterThan">
      <formula>0</formula>
    </cfRule>
  </conditionalFormatting>
  <conditionalFormatting sqref="E60">
    <cfRule type="cellIs" dxfId="620" priority="31" operator="greaterThan">
      <formula>0</formula>
    </cfRule>
  </conditionalFormatting>
  <conditionalFormatting sqref="F60">
    <cfRule type="cellIs" dxfId="619" priority="30" operator="greaterThan">
      <formula>E60</formula>
    </cfRule>
  </conditionalFormatting>
  <conditionalFormatting sqref="G60">
    <cfRule type="cellIs" dxfId="618" priority="29" operator="greaterThan">
      <formula>F60</formula>
    </cfRule>
  </conditionalFormatting>
  <conditionalFormatting sqref="I69">
    <cfRule type="cellIs" dxfId="617" priority="28" operator="greaterThan">
      <formula>0</formula>
    </cfRule>
  </conditionalFormatting>
  <conditionalFormatting sqref="E69">
    <cfRule type="cellIs" dxfId="616" priority="27" operator="greaterThan">
      <formula>0</formula>
    </cfRule>
  </conditionalFormatting>
  <conditionalFormatting sqref="F69">
    <cfRule type="cellIs" dxfId="615" priority="26" operator="greaterThan">
      <formula>E69</formula>
    </cfRule>
  </conditionalFormatting>
  <conditionalFormatting sqref="G69">
    <cfRule type="cellIs" dxfId="614" priority="25" operator="greaterThan">
      <formula>F69</formula>
    </cfRule>
  </conditionalFormatting>
  <conditionalFormatting sqref="I78">
    <cfRule type="cellIs" dxfId="613" priority="24" operator="greaterThan">
      <formula>0</formula>
    </cfRule>
  </conditionalFormatting>
  <conditionalFormatting sqref="E78">
    <cfRule type="cellIs" dxfId="612" priority="23" operator="greaterThan">
      <formula>0</formula>
    </cfRule>
  </conditionalFormatting>
  <conditionalFormatting sqref="F78">
    <cfRule type="cellIs" dxfId="611" priority="22" operator="greaterThan">
      <formula>E78</formula>
    </cfRule>
  </conditionalFormatting>
  <conditionalFormatting sqref="G78">
    <cfRule type="cellIs" dxfId="610" priority="21" operator="greaterThan">
      <formula>F78</formula>
    </cfRule>
  </conditionalFormatting>
  <conditionalFormatting sqref="I87">
    <cfRule type="cellIs" dxfId="609" priority="20" operator="greaterThan">
      <formula>0</formula>
    </cfRule>
  </conditionalFormatting>
  <conditionalFormatting sqref="E87">
    <cfRule type="cellIs" dxfId="608" priority="19" operator="greaterThan">
      <formula>0</formula>
    </cfRule>
  </conditionalFormatting>
  <conditionalFormatting sqref="F87">
    <cfRule type="cellIs" dxfId="607" priority="18" operator="greaterThan">
      <formula>E87</formula>
    </cfRule>
  </conditionalFormatting>
  <conditionalFormatting sqref="G87">
    <cfRule type="cellIs" dxfId="606" priority="17" operator="greaterThan">
      <formula>F87</formula>
    </cfRule>
  </conditionalFormatting>
  <conditionalFormatting sqref="I96">
    <cfRule type="cellIs" dxfId="605" priority="16" operator="greaterThan">
      <formula>0</formula>
    </cfRule>
  </conditionalFormatting>
  <conditionalFormatting sqref="E96">
    <cfRule type="cellIs" dxfId="604" priority="15" operator="greaterThan">
      <formula>0</formula>
    </cfRule>
  </conditionalFormatting>
  <conditionalFormatting sqref="F96">
    <cfRule type="cellIs" dxfId="603" priority="14" operator="greaterThan">
      <formula>E96</formula>
    </cfRule>
  </conditionalFormatting>
  <conditionalFormatting sqref="G96">
    <cfRule type="cellIs" dxfId="602" priority="13" operator="greaterThan">
      <formula>F96</formula>
    </cfRule>
  </conditionalFormatting>
  <conditionalFormatting sqref="I105">
    <cfRule type="cellIs" dxfId="601" priority="12" operator="greaterThan">
      <formula>0</formula>
    </cfRule>
  </conditionalFormatting>
  <conditionalFormatting sqref="E105">
    <cfRule type="cellIs" dxfId="600" priority="11" operator="greaterThan">
      <formula>0</formula>
    </cfRule>
  </conditionalFormatting>
  <conditionalFormatting sqref="F105">
    <cfRule type="cellIs" dxfId="599" priority="10" operator="greaterThan">
      <formula>E105</formula>
    </cfRule>
  </conditionalFormatting>
  <conditionalFormatting sqref="G105">
    <cfRule type="cellIs" dxfId="598" priority="9" operator="greaterThan">
      <formula>F105</formula>
    </cfRule>
  </conditionalFormatting>
  <conditionalFormatting sqref="I108">
    <cfRule type="cellIs" dxfId="597" priority="8" operator="greaterThan">
      <formula>0</formula>
    </cfRule>
  </conditionalFormatting>
  <conditionalFormatting sqref="E108">
    <cfRule type="cellIs" dxfId="596" priority="7" operator="greaterThan">
      <formula>0</formula>
    </cfRule>
  </conditionalFormatting>
  <conditionalFormatting sqref="F108">
    <cfRule type="cellIs" dxfId="595" priority="6" operator="greaterThan">
      <formula>E108</formula>
    </cfRule>
  </conditionalFormatting>
  <conditionalFormatting sqref="G108">
    <cfRule type="cellIs" dxfId="594" priority="5" operator="greaterThan">
      <formula>F108</formula>
    </cfRule>
  </conditionalFormatting>
  <conditionalFormatting sqref="I111">
    <cfRule type="cellIs" dxfId="593" priority="4" operator="greaterThan">
      <formula>0</formula>
    </cfRule>
  </conditionalFormatting>
  <conditionalFormatting sqref="E111">
    <cfRule type="cellIs" dxfId="592" priority="3" operator="greaterThan">
      <formula>0</formula>
    </cfRule>
  </conditionalFormatting>
  <conditionalFormatting sqref="F111">
    <cfRule type="cellIs" dxfId="591" priority="2" operator="greaterThan">
      <formula>E111</formula>
    </cfRule>
  </conditionalFormatting>
  <conditionalFormatting sqref="G111">
    <cfRule type="cellIs" dxfId="590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09417EE-83AC-43AE-BDD4-12385653B075}"/>
</file>

<file path=customXml/itemProps2.xml><?xml version="1.0" encoding="utf-8"?>
<ds:datastoreItem xmlns:ds="http://schemas.openxmlformats.org/officeDocument/2006/customXml" ds:itemID="{C69C3763-8E8B-420B-9D79-8FA7D40E754C}"/>
</file>

<file path=customXml/itemProps3.xml><?xml version="1.0" encoding="utf-8"?>
<ds:datastoreItem xmlns:ds="http://schemas.openxmlformats.org/officeDocument/2006/customXml" ds:itemID="{EE59BD4E-C7A5-47B6-9920-4DE867CD6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2016-04-26T10:25:07Z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