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el\Documents\Hull 2017\Princes Quay\"/>
    </mc:Choice>
  </mc:AlternateContent>
  <bookViews>
    <workbookView xWindow="0" yWindow="0" windowWidth="20490" windowHeight="74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45" i="1"/>
  <c r="D46" i="1"/>
  <c r="D57" i="1"/>
  <c r="D58" i="1"/>
  <c r="D60" i="1"/>
  <c r="D61" i="1"/>
  <c r="D65" i="1"/>
  <c r="D66" i="1"/>
  <c r="D68" i="1"/>
  <c r="D69" i="1"/>
  <c r="C14" i="1"/>
  <c r="D14" i="1"/>
  <c r="D15" i="1"/>
  <c r="D16" i="1"/>
  <c r="D18" i="1"/>
  <c r="D19" i="1"/>
  <c r="D20" i="1"/>
  <c r="D21" i="1"/>
  <c r="D22" i="1"/>
  <c r="D24" i="1"/>
  <c r="D25" i="1"/>
  <c r="D26" i="1"/>
  <c r="D27" i="1"/>
  <c r="D28" i="1"/>
  <c r="D29" i="1"/>
  <c r="C30" i="1"/>
  <c r="D30" i="1"/>
  <c r="D31" i="1"/>
  <c r="D32" i="1"/>
  <c r="C33" i="1"/>
  <c r="D33" i="1"/>
  <c r="D34" i="1"/>
  <c r="D35" i="1"/>
  <c r="D37" i="1"/>
  <c r="D39" i="1"/>
  <c r="D40" i="1"/>
  <c r="D41" i="1"/>
  <c r="D42" i="1"/>
  <c r="C43" i="1"/>
  <c r="D43" i="1"/>
  <c r="D48" i="1"/>
  <c r="D49" i="1"/>
  <c r="D50" i="1"/>
  <c r="B51" i="1"/>
  <c r="D51" i="1"/>
  <c r="D52" i="1"/>
  <c r="D53" i="1"/>
  <c r="B54" i="1"/>
  <c r="D54" i="1"/>
  <c r="D56" i="1"/>
  <c r="D59" i="1"/>
  <c r="D64" i="1"/>
  <c r="D67" i="1"/>
  <c r="D73" i="1"/>
  <c r="D75" i="1"/>
  <c r="D79" i="1"/>
  <c r="E14" i="1"/>
  <c r="F14" i="1"/>
  <c r="E15" i="1"/>
  <c r="F15" i="1"/>
  <c r="E16" i="1"/>
  <c r="F16" i="1"/>
  <c r="F17" i="1"/>
  <c r="E18" i="1"/>
  <c r="F18" i="1"/>
  <c r="E19" i="1"/>
  <c r="F19" i="1"/>
  <c r="E20" i="1"/>
  <c r="F20" i="1"/>
  <c r="E21" i="1"/>
  <c r="F21" i="1"/>
  <c r="E22" i="1"/>
  <c r="F22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F34" i="1"/>
  <c r="E35" i="1"/>
  <c r="F35" i="1"/>
  <c r="E37" i="1"/>
  <c r="F37" i="1"/>
  <c r="E39" i="1"/>
  <c r="F39" i="1"/>
  <c r="E40" i="1"/>
  <c r="F40" i="1"/>
  <c r="E41" i="1"/>
  <c r="F41" i="1"/>
  <c r="E42" i="1"/>
  <c r="F42" i="1"/>
  <c r="E43" i="1"/>
  <c r="F43" i="1"/>
  <c r="E45" i="1"/>
  <c r="F45" i="1"/>
  <c r="E46" i="1"/>
  <c r="F46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6" i="1"/>
  <c r="F56" i="1"/>
  <c r="E57" i="1"/>
  <c r="F57" i="1"/>
  <c r="E58" i="1"/>
  <c r="F58" i="1"/>
  <c r="E59" i="1"/>
  <c r="F59" i="1"/>
  <c r="E60" i="1"/>
  <c r="F60" i="1"/>
  <c r="E61" i="1"/>
  <c r="F61" i="1"/>
  <c r="E64" i="1"/>
  <c r="F64" i="1"/>
  <c r="E65" i="1"/>
  <c r="F65" i="1"/>
  <c r="E66" i="1"/>
  <c r="F66" i="1"/>
  <c r="E67" i="1"/>
  <c r="F67" i="1"/>
  <c r="E68" i="1"/>
  <c r="F68" i="1"/>
  <c r="E69" i="1"/>
  <c r="F69" i="1"/>
  <c r="E73" i="1"/>
  <c r="F73" i="1"/>
  <c r="E74" i="1"/>
  <c r="F74" i="1"/>
  <c r="F75" i="1"/>
  <c r="F79" i="1"/>
  <c r="E75" i="1"/>
  <c r="E79" i="1"/>
</calcChain>
</file>

<file path=xl/sharedStrings.xml><?xml version="1.0" encoding="utf-8"?>
<sst xmlns="http://schemas.openxmlformats.org/spreadsheetml/2006/main" count="106" uniqueCount="92">
  <si>
    <t>ELEPHANT IN THE ROOM</t>
  </si>
  <si>
    <t>Quantities for a 17m long whale</t>
  </si>
  <si>
    <t>10cm thread spacing</t>
  </si>
  <si>
    <t>17 x 4.1 x 5.4 m</t>
  </si>
  <si>
    <t>FP threads</t>
  </si>
  <si>
    <t>41 x 54</t>
  </si>
  <si>
    <t>T per vert layer</t>
  </si>
  <si>
    <t>T per rod</t>
  </si>
  <si>
    <t>No. rods</t>
  </si>
  <si>
    <t>5x54or6x41</t>
  </si>
  <si>
    <t>5 vert @ 4m</t>
  </si>
  <si>
    <t>total T</t>
  </si>
  <si>
    <t>connector T</t>
  </si>
  <si>
    <t>HANGING SYSTEM</t>
  </si>
  <si>
    <t>UNIT £</t>
  </si>
  <si>
    <t>QUANTITY</t>
  </si>
  <si>
    <t>NET £</t>
  </si>
  <si>
    <t>VAT £</t>
  </si>
  <si>
    <t>GROSS £</t>
  </si>
  <si>
    <t>Hangers</t>
  </si>
  <si>
    <t>8 x 5.4 m</t>
  </si>
  <si>
    <t>Rods</t>
  </si>
  <si>
    <t>262 + 3 extra</t>
  </si>
  <si>
    <t>Ceiling structure/rigging</t>
  </si>
  <si>
    <t>Engineer sign-off</t>
  </si>
  <si>
    <t>white spray paint</t>
  </si>
  <si>
    <t>Nuts</t>
  </si>
  <si>
    <t>Bolts</t>
  </si>
  <si>
    <t>Washers</t>
  </si>
  <si>
    <t>jewellery findings</t>
  </si>
  <si>
    <t>MATERIALS</t>
  </si>
  <si>
    <t>Lead</t>
  </si>
  <si>
    <t>2214 + 6 extra</t>
  </si>
  <si>
    <t>4 x usual size</t>
  </si>
  <si>
    <t>Nylon</t>
  </si>
  <si>
    <t>Glue</t>
  </si>
  <si>
    <t>Graph pages</t>
  </si>
  <si>
    <t>Tracing pages</t>
  </si>
  <si>
    <t>3 boxes of 500</t>
  </si>
  <si>
    <t>Graph roll</t>
  </si>
  <si>
    <t>to replace 2 x table-tops</t>
  </si>
  <si>
    <t>White foam board</t>
  </si>
  <si>
    <t>1 end of 246 layers, both ends of 4 x 246 layers</t>
  </si>
  <si>
    <t>Masking tape</t>
  </si>
  <si>
    <t>1230 sections x 2 x 2 x 10cm / 50m rolls</t>
  </si>
  <si>
    <t>Gaffer tape</t>
  </si>
  <si>
    <t>Croquet hooks / u-staples</t>
  </si>
  <si>
    <t>3.99 / 0.5kg (500 approx), 8856x2 needed</t>
  </si>
  <si>
    <t>LABOUR</t>
  </si>
  <si>
    <t>Assistant studio labour</t>
  </si>
  <si>
    <t>see attached Labour worksheet</t>
  </si>
  <si>
    <t>Site Visit</t>
  </si>
  <si>
    <t>Site visits: 3 x estimated</t>
  </si>
  <si>
    <t>PACKING AND CRATING</t>
  </si>
  <si>
    <t>Dust sheets for layers</t>
  </si>
  <si>
    <t>1310 layers x 2 per layer</t>
  </si>
  <si>
    <t>Box / packaging for hangers - card roll</t>
  </si>
  <si>
    <t>bubble roll for hangers</t>
  </si>
  <si>
    <t>Crates for threaded layers</t>
  </si>
  <si>
    <t>Cardboard roll</t>
  </si>
  <si>
    <t>1230/30</t>
  </si>
  <si>
    <t>41 rolls x 5m = 215</t>
  </si>
  <si>
    <t>TRANSPORT</t>
  </si>
  <si>
    <t>OUT: Newcastle to Hull</t>
  </si>
  <si>
    <t>RETURN: Hull to Newcastle</t>
  </si>
  <si>
    <t>INSTALL/REMOVAL ACCESS AND PROCESS</t>
  </si>
  <si>
    <t>Enclosure to speed up install</t>
  </si>
  <si>
    <r>
      <t xml:space="preserve">Delivery/collection of plant </t>
    </r>
    <r>
      <rPr>
        <b/>
        <u/>
        <sz val="12"/>
        <color theme="1"/>
        <rFont val="Calibri"/>
        <scheme val="minor"/>
      </rPr>
      <t>INSTALL</t>
    </r>
  </si>
  <si>
    <t>150 each way</t>
  </si>
  <si>
    <t>Cherry picker install</t>
  </si>
  <si>
    <t>per week hire - SELF DRIVE</t>
  </si>
  <si>
    <t>Plus 20% insurance</t>
  </si>
  <si>
    <t>required</t>
  </si>
  <si>
    <r>
      <t xml:space="preserve">Delivery/collection of plant </t>
    </r>
    <r>
      <rPr>
        <b/>
        <u/>
        <sz val="12"/>
        <color theme="1"/>
        <rFont val="Calibri"/>
        <scheme val="minor"/>
      </rPr>
      <t>REMOVAL</t>
    </r>
  </si>
  <si>
    <t>INSTALL LABOUR</t>
  </si>
  <si>
    <t xml:space="preserve">Asst 1 labour </t>
  </si>
  <si>
    <t>205 layers per day</t>
  </si>
  <si>
    <t>1230 layers / 6 days plus 1 for hangers</t>
  </si>
  <si>
    <t>Asst 1 travel - from Newcastle</t>
  </si>
  <si>
    <t>Accom</t>
  </si>
  <si>
    <t xml:space="preserve">Asst 2 labour </t>
  </si>
  <si>
    <t>Asst 2 travel - from Newcastle</t>
  </si>
  <si>
    <t xml:space="preserve">Claire accom - hotel </t>
  </si>
  <si>
    <t>REMOVAL LABOUR</t>
  </si>
  <si>
    <t>Increased Public Liability cover level</t>
  </si>
  <si>
    <t>inc 10% IPT, quote tbc subject to more info, cover up to £5m</t>
  </si>
  <si>
    <t>FEES</t>
  </si>
  <si>
    <t>Design fee 1</t>
  </si>
  <si>
    <t>Claire fee</t>
  </si>
  <si>
    <t>SUBTOTAL</t>
  </si>
  <si>
    <t>TOTAL SO FAR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</si>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</sst>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u/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Fill="1" applyBorder="1"/>
    <xf numFmtId="0" fontId="3" fillId="0" borderId="13" xfId="0" applyFont="1" applyFill="1" applyBorder="1"/>
    <xf numFmtId="0" fontId="0" fillId="0" borderId="12" xfId="0" applyFill="1" applyBorder="1"/>
    <xf numFmtId="0" fontId="3" fillId="0" borderId="12" xfId="0" applyFont="1" applyBorder="1"/>
    <xf numFmtId="0" fontId="0" fillId="0" borderId="12" xfId="0" applyBorder="1"/>
    <xf numFmtId="0" fontId="3" fillId="0" borderId="13" xfId="0" applyFont="1" applyBorder="1"/>
    <xf numFmtId="0" fontId="4" fillId="0" borderId="13" xfId="0" applyFont="1" applyFill="1" applyBorder="1"/>
    <xf numFmtId="0" fontId="3" fillId="3" borderId="13" xfId="0" applyFont="1" applyFill="1" applyBorder="1"/>
    <xf numFmtId="0" fontId="0" fillId="0" borderId="0" xfId="0" applyFont="1"/>
    <xf numFmtId="0" fontId="1" fillId="0" borderId="14" xfId="0" applyFont="1" applyBorder="1"/>
    <xf numFmtId="0" fontId="0" fillId="3" borderId="14" xfId="0" applyFill="1" applyBorder="1"/>
    <xf numFmtId="0" fontId="4" fillId="0" borderId="15" xfId="0" applyFont="1" applyFill="1" applyBorder="1" applyAlignment="1">
      <alignment wrapText="1" shrinkToFit="1"/>
    </xf>
    <xf numFmtId="0" fontId="3" fillId="3" borderId="14" xfId="0" applyFont="1" applyFill="1" applyBorder="1"/>
    <xf numFmtId="0" fontId="4" fillId="0" borderId="12" xfId="0" applyFont="1" applyFill="1" applyBorder="1"/>
    <xf numFmtId="0" fontId="3" fillId="0" borderId="12" xfId="0" applyFont="1" applyFill="1" applyBorder="1"/>
    <xf numFmtId="0" fontId="0" fillId="0" borderId="0" xfId="0" applyFill="1"/>
    <xf numFmtId="0" fontId="0" fillId="0" borderId="14" xfId="0" applyBorder="1"/>
    <xf numFmtId="0" fontId="2" fillId="0" borderId="14" xfId="0" applyFont="1" applyFill="1" applyBorder="1"/>
    <xf numFmtId="0" fontId="0" fillId="0" borderId="14" xfId="0" applyFill="1" applyBorder="1"/>
    <xf numFmtId="0" fontId="5" fillId="0" borderId="12" xfId="0" applyFont="1" applyBorder="1"/>
    <xf numFmtId="0" fontId="3" fillId="0" borderId="0" xfId="0" applyFont="1"/>
    <xf numFmtId="0" fontId="0" fillId="0" borderId="13" xfId="0" applyFill="1" applyBorder="1"/>
    <xf numFmtId="0" fontId="3" fillId="0" borderId="14" xfId="0" applyFont="1" applyBorder="1"/>
    <xf numFmtId="0" fontId="3" fillId="0" borderId="14" xfId="0" applyFont="1" applyFill="1" applyBorder="1"/>
    <xf numFmtId="0" fontId="3" fillId="4" borderId="13" xfId="0" applyFont="1" applyFill="1" applyBorder="1"/>
    <xf numFmtId="0" fontId="3" fillId="0" borderId="16" xfId="0" applyFont="1" applyFill="1" applyBorder="1"/>
    <xf numFmtId="0" fontId="5" fillId="0" borderId="16" xfId="0" applyFont="1" applyFill="1" applyBorder="1"/>
    <xf numFmtId="0" fontId="3" fillId="0" borderId="0" xfId="0" applyFont="1" applyFill="1" applyBorder="1"/>
    <xf numFmtId="164" fontId="0" fillId="0" borderId="0" xfId="0" applyNumberFormat="1"/>
    <xf numFmtId="164" fontId="0" fillId="0" borderId="14" xfId="0" applyNumberFormat="1" applyBorder="1"/>
    <xf numFmtId="0" fontId="5" fillId="0" borderId="0" xfId="0" applyFont="1" applyFill="1" applyBorder="1"/>
    <xf numFmtId="0" fontId="4" fillId="3" borderId="13" xfId="0" applyFont="1" applyFill="1" applyBorder="1"/>
    <xf numFmtId="0" fontId="5" fillId="3" borderId="14" xfId="0" applyFont="1" applyFill="1" applyBorder="1"/>
    <xf numFmtId="0" fontId="1" fillId="3" borderId="14" xfId="0" applyFont="1" applyFill="1" applyBorder="1"/>
    <xf numFmtId="0" fontId="0" fillId="3" borderId="12" xfId="0" applyFont="1" applyFill="1" applyBorder="1"/>
    <xf numFmtId="0" fontId="0" fillId="3" borderId="12" xfId="0" applyFill="1" applyBorder="1"/>
    <xf numFmtId="0" fontId="3" fillId="5" borderId="13" xfId="0" applyFont="1" applyFill="1" applyBorder="1"/>
    <xf numFmtId="0" fontId="0" fillId="3" borderId="13" xfId="0" applyFill="1" applyBorder="1"/>
    <xf numFmtId="0" fontId="5" fillId="3" borderId="13" xfId="0" applyFont="1" applyFill="1" applyBorder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67" workbookViewId="0">
      <selection activeCell="H88" sqref="H88"/>
    </sheetView>
  </sheetViews>
  <sheetFormatPr defaultColWidth="12.5703125" defaultRowHeight="15" x14ac:dyDescent="0.25"/>
  <cols>
    <col min="1" max="1" width="45.5703125" customWidth="1"/>
    <col min="2" max="2" width="16.28515625" customWidth="1"/>
    <col min="4" max="4" width="16.5703125" customWidth="1"/>
    <col min="7" max="7" width="19" customWidth="1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/>
    <row r="3" spans="1:10" ht="15.75" x14ac:dyDescent="0.25">
      <c r="A3" t="s">
        <v>1</v>
      </c>
      <c r="B3" s="3" t="s">
        <v>2</v>
      </c>
      <c r="C3" s="4"/>
      <c r="D3" s="5"/>
      <c r="E3" s="1"/>
    </row>
    <row r="4" spans="1:10" ht="15.75" x14ac:dyDescent="0.25">
      <c r="A4" t="s">
        <v>3</v>
      </c>
      <c r="B4" s="6" t="s">
        <v>4</v>
      </c>
      <c r="C4" s="7" t="s">
        <v>5</v>
      </c>
      <c r="D4" s="8"/>
    </row>
    <row r="5" spans="1:10" ht="15.75" x14ac:dyDescent="0.25">
      <c r="B5" s="6" t="s">
        <v>6</v>
      </c>
      <c r="C5" s="7">
        <v>2214</v>
      </c>
      <c r="D5" s="8"/>
    </row>
    <row r="6" spans="1:10" ht="15.75" x14ac:dyDescent="0.25">
      <c r="B6" s="6" t="s">
        <v>7</v>
      </c>
      <c r="C6" s="7">
        <v>9</v>
      </c>
      <c r="D6" s="8"/>
    </row>
    <row r="7" spans="1:10" ht="15.75" x14ac:dyDescent="0.25">
      <c r="B7" s="6" t="s">
        <v>8</v>
      </c>
      <c r="C7" s="7">
        <v>246</v>
      </c>
      <c r="D7" s="8" t="s">
        <v>9</v>
      </c>
    </row>
    <row r="8" spans="1:10" ht="15.75" x14ac:dyDescent="0.25">
      <c r="B8" s="6" t="s">
        <v>10</v>
      </c>
      <c r="C8" s="7">
        <v>1230</v>
      </c>
      <c r="D8" s="8"/>
    </row>
    <row r="9" spans="1:10" ht="15.75" x14ac:dyDescent="0.25">
      <c r="B9" s="6" t="s">
        <v>11</v>
      </c>
      <c r="C9" s="7">
        <v>11070</v>
      </c>
      <c r="D9" s="8"/>
    </row>
    <row r="10" spans="1:10" ht="16.5" thickBot="1" x14ac:dyDescent="0.3">
      <c r="B10" s="9" t="s">
        <v>12</v>
      </c>
      <c r="C10" s="10">
        <v>8856</v>
      </c>
      <c r="D10" s="11"/>
    </row>
    <row r="12" spans="1:10" ht="15.75" thickBot="1" x14ac:dyDescent="0.3"/>
    <row r="13" spans="1:10" ht="16.5" thickBot="1" x14ac:dyDescent="0.3">
      <c r="A13" s="12" t="s">
        <v>13</v>
      </c>
      <c r="B13" s="13" t="s">
        <v>14</v>
      </c>
      <c r="C13" s="13" t="s">
        <v>15</v>
      </c>
      <c r="D13" s="13" t="s">
        <v>16</v>
      </c>
      <c r="E13" s="13" t="s">
        <v>17</v>
      </c>
      <c r="F13" s="14" t="s">
        <v>18</v>
      </c>
    </row>
    <row r="14" spans="1:10" ht="15.75" x14ac:dyDescent="0.25">
      <c r="A14" s="15" t="s">
        <v>19</v>
      </c>
      <c r="B14" s="16">
        <v>23</v>
      </c>
      <c r="C14" s="17">
        <f>8*5.4</f>
        <v>43.2</v>
      </c>
      <c r="D14" s="17">
        <f t="shared" ref="D14:D22" si="0">C14*B14</f>
        <v>993.6</v>
      </c>
      <c r="E14" s="17">
        <f t="shared" ref="E14:E15" si="1">D14*0.2</f>
        <v>198.72000000000003</v>
      </c>
      <c r="F14" s="17">
        <f t="shared" ref="F14:F35" si="2">D14+E14</f>
        <v>1192.3200000000002</v>
      </c>
      <c r="G14" t="s">
        <v>20</v>
      </c>
    </row>
    <row r="15" spans="1:10" ht="15.75" x14ac:dyDescent="0.25">
      <c r="A15" s="15" t="s">
        <v>21</v>
      </c>
      <c r="B15" s="18">
        <v>7.5</v>
      </c>
      <c r="C15" s="19">
        <v>246</v>
      </c>
      <c r="D15" s="19">
        <f t="shared" si="0"/>
        <v>1845</v>
      </c>
      <c r="E15" s="19">
        <f t="shared" si="1"/>
        <v>369</v>
      </c>
      <c r="F15" s="19">
        <f t="shared" si="2"/>
        <v>2214</v>
      </c>
      <c r="G15" t="s">
        <v>22</v>
      </c>
    </row>
    <row r="16" spans="1:10" ht="15.75" x14ac:dyDescent="0.25">
      <c r="A16" s="46" t="s">
        <v>23</v>
      </c>
      <c r="B16" s="22">
        <v>1000</v>
      </c>
      <c r="C16" s="22">
        <v>1</v>
      </c>
      <c r="D16" s="22">
        <f t="shared" si="0"/>
        <v>1000</v>
      </c>
      <c r="E16" s="22">
        <f t="shared" ref="E16:E22" si="3">D16/5</f>
        <v>200</v>
      </c>
      <c r="F16" s="22">
        <f t="shared" si="2"/>
        <v>1200</v>
      </c>
    </row>
    <row r="17" spans="1:8" ht="15.75" x14ac:dyDescent="0.25">
      <c r="A17" s="22" t="s">
        <v>24</v>
      </c>
      <c r="B17" s="22">
        <v>1</v>
      </c>
      <c r="C17" s="22">
        <v>500</v>
      </c>
      <c r="D17" s="22">
        <v>500</v>
      </c>
      <c r="E17" s="22">
        <f t="shared" si="3"/>
        <v>100</v>
      </c>
      <c r="F17" s="22">
        <f t="shared" si="2"/>
        <v>600</v>
      </c>
    </row>
    <row r="18" spans="1:8" ht="15.75" x14ac:dyDescent="0.25">
      <c r="A18" s="16" t="s">
        <v>25</v>
      </c>
      <c r="B18" s="16">
        <v>5.69</v>
      </c>
      <c r="C18" s="20">
        <v>1</v>
      </c>
      <c r="D18" s="20">
        <f t="shared" si="0"/>
        <v>5.69</v>
      </c>
      <c r="E18" s="20">
        <f t="shared" si="3"/>
        <v>1.1380000000000001</v>
      </c>
      <c r="F18" s="20">
        <f t="shared" si="2"/>
        <v>6.8280000000000003</v>
      </c>
    </row>
    <row r="19" spans="1:8" ht="15.75" x14ac:dyDescent="0.25">
      <c r="A19" s="21" t="s">
        <v>26</v>
      </c>
      <c r="B19" s="16">
        <v>2.52</v>
      </c>
      <c r="C19" s="16">
        <v>1</v>
      </c>
      <c r="D19" s="16">
        <f t="shared" si="0"/>
        <v>2.52</v>
      </c>
      <c r="E19" s="16">
        <f t="shared" si="3"/>
        <v>0.504</v>
      </c>
      <c r="F19" s="16">
        <f t="shared" si="2"/>
        <v>3.024</v>
      </c>
    </row>
    <row r="20" spans="1:8" ht="15.75" x14ac:dyDescent="0.25">
      <c r="A20" s="21" t="s">
        <v>27</v>
      </c>
      <c r="B20" s="16">
        <v>0.03</v>
      </c>
      <c r="C20" s="16">
        <v>100</v>
      </c>
      <c r="D20" s="16">
        <f t="shared" si="0"/>
        <v>3</v>
      </c>
      <c r="E20" s="16">
        <f t="shared" si="3"/>
        <v>0.6</v>
      </c>
      <c r="F20" s="16">
        <f t="shared" si="2"/>
        <v>3.6</v>
      </c>
    </row>
    <row r="21" spans="1:8" ht="15.75" x14ac:dyDescent="0.25">
      <c r="A21" s="21" t="s">
        <v>28</v>
      </c>
      <c r="B21" s="22">
        <v>0.69</v>
      </c>
      <c r="C21" s="22">
        <v>1</v>
      </c>
      <c r="D21" s="22">
        <f t="shared" si="0"/>
        <v>0.69</v>
      </c>
      <c r="E21" s="22">
        <f t="shared" si="3"/>
        <v>0.13799999999999998</v>
      </c>
      <c r="F21" s="22">
        <f t="shared" si="2"/>
        <v>0.82799999999999996</v>
      </c>
    </row>
    <row r="22" spans="1:8" ht="15.75" x14ac:dyDescent="0.25">
      <c r="A22" s="16" t="s">
        <v>29</v>
      </c>
      <c r="B22" s="22">
        <v>0.1</v>
      </c>
      <c r="C22" s="22">
        <v>8856</v>
      </c>
      <c r="D22" s="22">
        <f t="shared" si="0"/>
        <v>885.6</v>
      </c>
      <c r="E22" s="22">
        <f t="shared" si="3"/>
        <v>177.12</v>
      </c>
      <c r="F22" s="22">
        <f t="shared" si="2"/>
        <v>1062.72</v>
      </c>
      <c r="G22" s="23" t="s">
        <v>12</v>
      </c>
    </row>
    <row r="23" spans="1:8" ht="15.75" x14ac:dyDescent="0.25">
      <c r="A23" s="24" t="s">
        <v>30</v>
      </c>
      <c r="B23" s="25"/>
      <c r="C23" s="25"/>
      <c r="D23" s="25"/>
      <c r="E23" s="25"/>
      <c r="F23" s="25"/>
    </row>
    <row r="24" spans="1:8" ht="15.75" x14ac:dyDescent="0.25">
      <c r="A24" s="26" t="s">
        <v>31</v>
      </c>
      <c r="B24" s="27">
        <v>0.04</v>
      </c>
      <c r="C24" s="25">
        <v>2220</v>
      </c>
      <c r="D24" s="27">
        <f t="shared" ref="D24:D33" si="4">C24*B24</f>
        <v>88.8</v>
      </c>
      <c r="E24" s="27">
        <f t="shared" ref="E24:E33" si="5">D24/5</f>
        <v>17.759999999999998</v>
      </c>
      <c r="F24" s="22">
        <f t="shared" si="2"/>
        <v>106.56</v>
      </c>
      <c r="G24" t="s">
        <v>32</v>
      </c>
      <c r="H24" t="s">
        <v>33</v>
      </c>
    </row>
    <row r="25" spans="1:8" ht="15.75" x14ac:dyDescent="0.25">
      <c r="A25" s="26" t="s">
        <v>34</v>
      </c>
      <c r="B25" s="27">
        <v>5.8</v>
      </c>
      <c r="C25" s="27">
        <v>3</v>
      </c>
      <c r="D25" s="27">
        <f t="shared" si="4"/>
        <v>17.399999999999999</v>
      </c>
      <c r="E25" s="27">
        <f t="shared" si="5"/>
        <v>3.4799999999999995</v>
      </c>
      <c r="F25" s="22">
        <f t="shared" si="2"/>
        <v>20.88</v>
      </c>
    </row>
    <row r="26" spans="1:8" ht="15.75" x14ac:dyDescent="0.25">
      <c r="A26" s="26" t="s">
        <v>35</v>
      </c>
      <c r="B26" s="27">
        <v>31.95</v>
      </c>
      <c r="C26" s="27">
        <v>1</v>
      </c>
      <c r="D26" s="27">
        <f t="shared" si="4"/>
        <v>31.95</v>
      </c>
      <c r="E26" s="27">
        <f t="shared" si="5"/>
        <v>6.39</v>
      </c>
      <c r="F26" s="22">
        <f t="shared" si="2"/>
        <v>38.339999999999996</v>
      </c>
    </row>
    <row r="27" spans="1:8" ht="15.75" x14ac:dyDescent="0.25">
      <c r="A27" s="26" t="s">
        <v>36</v>
      </c>
      <c r="B27" s="20">
        <v>0.17</v>
      </c>
      <c r="C27" s="20">
        <v>25</v>
      </c>
      <c r="D27" s="20">
        <f t="shared" si="4"/>
        <v>4.25</v>
      </c>
      <c r="E27" s="20">
        <f>D27/5</f>
        <v>0.85</v>
      </c>
      <c r="F27" s="20">
        <f t="shared" si="2"/>
        <v>5.0999999999999996</v>
      </c>
    </row>
    <row r="28" spans="1:8" ht="15.75" x14ac:dyDescent="0.25">
      <c r="A28" s="26" t="s">
        <v>37</v>
      </c>
      <c r="B28" s="20">
        <v>47.35</v>
      </c>
      <c r="C28" s="20">
        <v>3</v>
      </c>
      <c r="D28" s="20">
        <f t="shared" si="4"/>
        <v>142.05000000000001</v>
      </c>
      <c r="E28" s="20">
        <f t="shared" si="5"/>
        <v>28.410000000000004</v>
      </c>
      <c r="F28" s="20">
        <f t="shared" si="2"/>
        <v>170.46</v>
      </c>
      <c r="G28" t="s">
        <v>38</v>
      </c>
    </row>
    <row r="29" spans="1:8" ht="15.75" x14ac:dyDescent="0.25">
      <c r="A29" s="26" t="s">
        <v>39</v>
      </c>
      <c r="B29" s="16">
        <v>2.36</v>
      </c>
      <c r="C29" s="16">
        <v>10</v>
      </c>
      <c r="D29" s="16">
        <f t="shared" si="4"/>
        <v>23.599999999999998</v>
      </c>
      <c r="E29" s="16">
        <f t="shared" si="5"/>
        <v>4.72</v>
      </c>
      <c r="F29" s="16">
        <f t="shared" si="2"/>
        <v>28.319999999999997</v>
      </c>
      <c r="G29" t="s">
        <v>40</v>
      </c>
    </row>
    <row r="30" spans="1:8" ht="15.75" x14ac:dyDescent="0.25">
      <c r="A30" s="26" t="s">
        <v>41</v>
      </c>
      <c r="B30" s="16">
        <v>0.1</v>
      </c>
      <c r="C30" s="16">
        <f>9*246</f>
        <v>2214</v>
      </c>
      <c r="D30" s="16">
        <f t="shared" si="4"/>
        <v>221.4</v>
      </c>
      <c r="E30" s="16">
        <f t="shared" si="5"/>
        <v>44.28</v>
      </c>
      <c r="F30" s="16">
        <f t="shared" si="2"/>
        <v>265.68</v>
      </c>
      <c r="G30" t="s">
        <v>42</v>
      </c>
    </row>
    <row r="31" spans="1:8" ht="15.75" x14ac:dyDescent="0.25">
      <c r="A31" s="28" t="s">
        <v>43</v>
      </c>
      <c r="B31" s="16">
        <v>1.2</v>
      </c>
      <c r="C31" s="16">
        <v>10</v>
      </c>
      <c r="D31" s="16">
        <f t="shared" si="4"/>
        <v>12</v>
      </c>
      <c r="E31" s="16">
        <f t="shared" si="5"/>
        <v>2.4</v>
      </c>
      <c r="F31" s="16">
        <f t="shared" si="2"/>
        <v>14.4</v>
      </c>
      <c r="G31" t="s">
        <v>44</v>
      </c>
    </row>
    <row r="32" spans="1:8" ht="15.75" x14ac:dyDescent="0.25">
      <c r="A32" s="28" t="s">
        <v>45</v>
      </c>
      <c r="B32" s="16">
        <v>6.36</v>
      </c>
      <c r="C32" s="16">
        <v>2</v>
      </c>
      <c r="D32" s="16">
        <f t="shared" si="4"/>
        <v>12.72</v>
      </c>
      <c r="E32" s="16">
        <f t="shared" si="5"/>
        <v>2.544</v>
      </c>
      <c r="F32" s="16">
        <f t="shared" si="2"/>
        <v>15.264000000000001</v>
      </c>
    </row>
    <row r="33" spans="1:8" s="30" customFormat="1" ht="15.75" x14ac:dyDescent="0.25">
      <c r="A33" s="29" t="s">
        <v>46</v>
      </c>
      <c r="B33" s="16">
        <v>3.99</v>
      </c>
      <c r="C33" s="16">
        <f>(8856*2)/500</f>
        <v>35.423999999999999</v>
      </c>
      <c r="D33" s="16">
        <f t="shared" si="4"/>
        <v>141.34175999999999</v>
      </c>
      <c r="E33" s="16">
        <f t="shared" si="5"/>
        <v>28.268352</v>
      </c>
      <c r="F33" s="16">
        <f t="shared" si="2"/>
        <v>169.61011199999999</v>
      </c>
      <c r="G33" s="30" t="s">
        <v>47</v>
      </c>
    </row>
    <row r="34" spans="1:8" ht="15.75" x14ac:dyDescent="0.25">
      <c r="A34" s="24" t="s">
        <v>48</v>
      </c>
      <c r="B34" s="31"/>
      <c r="C34" s="31"/>
      <c r="D34" s="19">
        <f t="shared" ref="D34" si="6">B34*C34</f>
        <v>0</v>
      </c>
      <c r="E34" s="19">
        <v>0</v>
      </c>
      <c r="F34" s="19">
        <f t="shared" si="2"/>
        <v>0</v>
      </c>
    </row>
    <row r="35" spans="1:8" ht="15.75" x14ac:dyDescent="0.25">
      <c r="A35" s="32" t="s">
        <v>49</v>
      </c>
      <c r="B35" s="30">
        <v>13481</v>
      </c>
      <c r="C35" s="33">
        <v>1</v>
      </c>
      <c r="D35" s="16">
        <f t="shared" ref="D35" si="7">C35*B35</f>
        <v>13481</v>
      </c>
      <c r="E35" s="16">
        <f t="shared" ref="E35" si="8">D35/5</f>
        <v>2696.2</v>
      </c>
      <c r="F35" s="16">
        <f t="shared" si="2"/>
        <v>16177.2</v>
      </c>
      <c r="G35" t="s">
        <v>50</v>
      </c>
    </row>
    <row r="36" spans="1:8" ht="15.75" x14ac:dyDescent="0.25">
      <c r="A36" s="24" t="s">
        <v>51</v>
      </c>
      <c r="B36" s="31"/>
      <c r="C36" s="31"/>
      <c r="D36" s="19"/>
      <c r="E36" s="19"/>
      <c r="F36" s="19"/>
    </row>
    <row r="37" spans="1:8" ht="15.75" x14ac:dyDescent="0.25">
      <c r="A37" s="29" t="s">
        <v>52</v>
      </c>
      <c r="B37" s="16">
        <v>100</v>
      </c>
      <c r="C37" s="16">
        <v>3</v>
      </c>
      <c r="D37" s="16">
        <f t="shared" ref="D37" si="9">C37*B37</f>
        <v>300</v>
      </c>
      <c r="E37" s="16">
        <f t="shared" ref="E37" si="10">D37/5</f>
        <v>60</v>
      </c>
      <c r="F37" s="16">
        <f t="shared" ref="F37" si="11">D37+E37</f>
        <v>360</v>
      </c>
    </row>
    <row r="38" spans="1:8" ht="15.75" x14ac:dyDescent="0.25">
      <c r="A38" s="34" t="s">
        <v>53</v>
      </c>
      <c r="B38" s="20"/>
      <c r="C38" s="20"/>
      <c r="D38" s="20">
        <v>0</v>
      </c>
      <c r="E38" s="20">
        <v>0</v>
      </c>
      <c r="F38" s="20">
        <v>0</v>
      </c>
      <c r="G38" s="35"/>
    </row>
    <row r="39" spans="1:8" ht="15.75" x14ac:dyDescent="0.25">
      <c r="A39" s="28" t="s">
        <v>54</v>
      </c>
      <c r="B39" s="20">
        <v>0.12</v>
      </c>
      <c r="C39" s="20">
        <v>2460</v>
      </c>
      <c r="D39" s="16">
        <f t="shared" ref="D39:D43" si="12">C39*B39</f>
        <v>295.2</v>
      </c>
      <c r="E39" s="16">
        <f t="shared" ref="E39:E43" si="13">D39/5</f>
        <v>59.04</v>
      </c>
      <c r="F39" s="16">
        <f t="shared" ref="F39:F43" si="14">D39+E39</f>
        <v>354.24</v>
      </c>
      <c r="G39" s="35" t="s">
        <v>55</v>
      </c>
    </row>
    <row r="40" spans="1:8" ht="15.75" x14ac:dyDescent="0.25">
      <c r="A40" s="28" t="s">
        <v>56</v>
      </c>
      <c r="B40" s="20">
        <v>37.770000000000003</v>
      </c>
      <c r="C40" s="20">
        <v>0.1</v>
      </c>
      <c r="D40" s="16">
        <f t="shared" si="12"/>
        <v>3.7770000000000006</v>
      </c>
      <c r="E40" s="16">
        <f t="shared" si="13"/>
        <v>0.75540000000000007</v>
      </c>
      <c r="F40" s="16">
        <f t="shared" si="14"/>
        <v>4.5324000000000009</v>
      </c>
      <c r="G40" s="35"/>
    </row>
    <row r="41" spans="1:8" ht="15.75" x14ac:dyDescent="0.25">
      <c r="A41" s="28" t="s">
        <v>57</v>
      </c>
      <c r="B41" s="20">
        <v>28.55</v>
      </c>
      <c r="C41" s="20">
        <v>0.25</v>
      </c>
      <c r="D41" s="16">
        <f t="shared" si="12"/>
        <v>7.1375000000000002</v>
      </c>
      <c r="E41" s="16">
        <f t="shared" si="13"/>
        <v>1.4275</v>
      </c>
      <c r="F41" s="16">
        <f t="shared" si="14"/>
        <v>8.5649999999999995</v>
      </c>
      <c r="G41" s="35"/>
    </row>
    <row r="42" spans="1:8" ht="15.75" x14ac:dyDescent="0.25">
      <c r="A42" s="28" t="s">
        <v>58</v>
      </c>
      <c r="B42" s="20">
        <v>5.16</v>
      </c>
      <c r="C42" s="20">
        <v>10</v>
      </c>
      <c r="D42" s="16">
        <f t="shared" si="12"/>
        <v>51.6</v>
      </c>
      <c r="E42" s="16">
        <f t="shared" si="13"/>
        <v>10.32</v>
      </c>
      <c r="F42" s="16">
        <f t="shared" si="14"/>
        <v>61.92</v>
      </c>
      <c r="G42" s="35"/>
    </row>
    <row r="43" spans="1:8" ht="15.75" x14ac:dyDescent="0.25">
      <c r="A43" s="28" t="s">
        <v>59</v>
      </c>
      <c r="B43" s="20">
        <v>0.5</v>
      </c>
      <c r="C43" s="20">
        <f>41*5</f>
        <v>205</v>
      </c>
      <c r="D43" s="16">
        <f t="shared" si="12"/>
        <v>102.5</v>
      </c>
      <c r="E43" s="16">
        <f t="shared" si="13"/>
        <v>20.5</v>
      </c>
      <c r="F43" s="16">
        <f t="shared" si="14"/>
        <v>123</v>
      </c>
      <c r="G43" s="35" t="s">
        <v>60</v>
      </c>
      <c r="H43" s="35" t="s">
        <v>61</v>
      </c>
    </row>
    <row r="44" spans="1:8" ht="15.75" x14ac:dyDescent="0.25">
      <c r="A44" s="47" t="s">
        <v>62</v>
      </c>
      <c r="B44" s="25"/>
      <c r="C44" s="25"/>
      <c r="D44" s="31"/>
      <c r="E44" s="31"/>
      <c r="F44" s="31"/>
    </row>
    <row r="45" spans="1:8" ht="15.75" x14ac:dyDescent="0.25">
      <c r="A45" s="27" t="s">
        <v>63</v>
      </c>
      <c r="B45" s="25">
        <v>400</v>
      </c>
      <c r="C45" s="25">
        <v>1</v>
      </c>
      <c r="D45" s="16">
        <f t="shared" ref="D45:D46" si="15">C45*B45</f>
        <v>400</v>
      </c>
      <c r="E45" s="16">
        <f t="shared" ref="E45:E46" si="16">D45/5</f>
        <v>80</v>
      </c>
      <c r="F45" s="16">
        <f t="shared" ref="F45:F46" si="17">D45+E45</f>
        <v>480</v>
      </c>
    </row>
    <row r="46" spans="1:8" ht="15.75" x14ac:dyDescent="0.25">
      <c r="A46" s="27" t="s">
        <v>64</v>
      </c>
      <c r="B46" s="25">
        <v>400</v>
      </c>
      <c r="C46" s="25">
        <v>1</v>
      </c>
      <c r="D46" s="16">
        <f t="shared" si="15"/>
        <v>400</v>
      </c>
      <c r="E46" s="16">
        <f t="shared" si="16"/>
        <v>80</v>
      </c>
      <c r="F46" s="16">
        <f t="shared" si="17"/>
        <v>480</v>
      </c>
    </row>
    <row r="47" spans="1:8" ht="15.75" x14ac:dyDescent="0.25">
      <c r="A47" s="48" t="s">
        <v>65</v>
      </c>
      <c r="B47" s="25"/>
      <c r="C47" s="25"/>
      <c r="D47" s="31"/>
      <c r="E47" s="31"/>
      <c r="F47" s="31"/>
    </row>
    <row r="48" spans="1:8" ht="15.75" x14ac:dyDescent="0.25">
      <c r="A48" s="49" t="s">
        <v>66</v>
      </c>
      <c r="B48" s="22">
        <v>310</v>
      </c>
      <c r="C48" s="22">
        <v>1</v>
      </c>
      <c r="D48" s="16">
        <f t="shared" ref="D48:D54" si="18">C48*B48</f>
        <v>310</v>
      </c>
      <c r="E48" s="16">
        <f t="shared" ref="E48:E54" si="19">D48/5</f>
        <v>62</v>
      </c>
      <c r="F48" s="16">
        <f t="shared" ref="F48:F54" si="20">D48+E48</f>
        <v>372</v>
      </c>
    </row>
    <row r="49" spans="1:8" ht="15.75" x14ac:dyDescent="0.25">
      <c r="A49" s="17" t="s">
        <v>67</v>
      </c>
      <c r="B49" s="36">
        <v>150</v>
      </c>
      <c r="C49" s="36">
        <v>2</v>
      </c>
      <c r="D49" s="16">
        <f t="shared" si="18"/>
        <v>300</v>
      </c>
      <c r="E49" s="16">
        <f t="shared" si="19"/>
        <v>60</v>
      </c>
      <c r="F49" s="16">
        <f t="shared" si="20"/>
        <v>360</v>
      </c>
      <c r="G49" s="30" t="s">
        <v>68</v>
      </c>
    </row>
    <row r="50" spans="1:8" ht="15.75" x14ac:dyDescent="0.25">
      <c r="A50" s="17" t="s">
        <v>69</v>
      </c>
      <c r="B50" s="36">
        <v>1200</v>
      </c>
      <c r="C50" s="36">
        <v>1</v>
      </c>
      <c r="D50" s="16">
        <f t="shared" si="18"/>
        <v>1200</v>
      </c>
      <c r="E50" s="16">
        <f t="shared" si="19"/>
        <v>240</v>
      </c>
      <c r="F50" s="16">
        <f t="shared" si="20"/>
        <v>1440</v>
      </c>
      <c r="G50" s="30" t="s">
        <v>70</v>
      </c>
    </row>
    <row r="51" spans="1:8" ht="15.75" x14ac:dyDescent="0.25">
      <c r="A51" s="17" t="s">
        <v>71</v>
      </c>
      <c r="B51" s="36">
        <f>B50/5</f>
        <v>240</v>
      </c>
      <c r="C51" s="36">
        <v>1</v>
      </c>
      <c r="D51" s="16">
        <f t="shared" si="18"/>
        <v>240</v>
      </c>
      <c r="E51" s="16">
        <f t="shared" si="19"/>
        <v>48</v>
      </c>
      <c r="F51" s="16">
        <f t="shared" si="20"/>
        <v>288</v>
      </c>
      <c r="G51" s="30" t="s">
        <v>72</v>
      </c>
    </row>
    <row r="52" spans="1:8" ht="15.75" x14ac:dyDescent="0.25">
      <c r="A52" s="17" t="s">
        <v>73</v>
      </c>
      <c r="B52" s="36">
        <v>150</v>
      </c>
      <c r="C52" s="36">
        <v>2</v>
      </c>
      <c r="D52" s="16">
        <f t="shared" si="18"/>
        <v>300</v>
      </c>
      <c r="E52" s="16">
        <f t="shared" si="19"/>
        <v>60</v>
      </c>
      <c r="F52" s="16">
        <f t="shared" si="20"/>
        <v>360</v>
      </c>
      <c r="G52" s="30" t="s">
        <v>68</v>
      </c>
    </row>
    <row r="53" spans="1:8" ht="15.75" x14ac:dyDescent="0.25">
      <c r="A53" s="17" t="s">
        <v>69</v>
      </c>
      <c r="B53" s="36">
        <v>1200</v>
      </c>
      <c r="C53" s="36">
        <v>1</v>
      </c>
      <c r="D53" s="16">
        <f t="shared" si="18"/>
        <v>1200</v>
      </c>
      <c r="E53" s="16">
        <f t="shared" si="19"/>
        <v>240</v>
      </c>
      <c r="F53" s="16">
        <f t="shared" si="20"/>
        <v>1440</v>
      </c>
      <c r="G53" s="30" t="s">
        <v>70</v>
      </c>
    </row>
    <row r="54" spans="1:8" ht="15.75" x14ac:dyDescent="0.25">
      <c r="A54" s="17" t="s">
        <v>71</v>
      </c>
      <c r="B54" s="36">
        <f>B53/5</f>
        <v>240</v>
      </c>
      <c r="C54" s="36">
        <v>1</v>
      </c>
      <c r="D54" s="16">
        <f t="shared" si="18"/>
        <v>240</v>
      </c>
      <c r="E54" s="16">
        <f t="shared" si="19"/>
        <v>48</v>
      </c>
      <c r="F54" s="16">
        <f t="shared" si="20"/>
        <v>288</v>
      </c>
      <c r="G54" s="30" t="s">
        <v>72</v>
      </c>
    </row>
    <row r="55" spans="1:8" ht="15.75" x14ac:dyDescent="0.25">
      <c r="A55" s="48" t="s">
        <v>74</v>
      </c>
      <c r="B55" s="37"/>
      <c r="C55" s="20"/>
      <c r="D55" s="20"/>
      <c r="E55" s="20"/>
      <c r="F55" s="20"/>
    </row>
    <row r="56" spans="1:8" ht="15.75" x14ac:dyDescent="0.25">
      <c r="A56" s="38" t="s">
        <v>75</v>
      </c>
      <c r="B56" s="39">
        <v>150</v>
      </c>
      <c r="C56" s="20">
        <v>7</v>
      </c>
      <c r="D56" s="19">
        <f t="shared" ref="D56:D57" si="21">B56*C56</f>
        <v>1050</v>
      </c>
      <c r="E56" s="16">
        <f t="shared" ref="E56" si="22">D56/5</f>
        <v>210</v>
      </c>
      <c r="F56" s="19">
        <f t="shared" ref="F56" si="23">D56+E56</f>
        <v>1260</v>
      </c>
      <c r="G56" t="s">
        <v>76</v>
      </c>
      <c r="H56" t="s">
        <v>77</v>
      </c>
    </row>
    <row r="57" spans="1:8" ht="15.75" x14ac:dyDescent="0.25">
      <c r="A57" s="29" t="s">
        <v>78</v>
      </c>
      <c r="B57" s="16">
        <v>100</v>
      </c>
      <c r="C57" s="20">
        <v>1</v>
      </c>
      <c r="D57" s="19">
        <f t="shared" si="21"/>
        <v>100</v>
      </c>
      <c r="E57" s="20">
        <f>D57/5</f>
        <v>20</v>
      </c>
      <c r="F57" s="20">
        <f>D57+E57</f>
        <v>120</v>
      </c>
    </row>
    <row r="58" spans="1:8" ht="15.75" x14ac:dyDescent="0.25">
      <c r="A58" s="29" t="s">
        <v>79</v>
      </c>
      <c r="B58" s="22">
        <v>80</v>
      </c>
      <c r="C58" s="22">
        <v>8</v>
      </c>
      <c r="D58" s="50">
        <f>B58*C58</f>
        <v>640</v>
      </c>
      <c r="E58" s="20">
        <f>D58/5</f>
        <v>128</v>
      </c>
      <c r="F58" s="20">
        <f>D58+E58</f>
        <v>768</v>
      </c>
    </row>
    <row r="59" spans="1:8" ht="15.75" x14ac:dyDescent="0.25">
      <c r="A59" s="29" t="s">
        <v>80</v>
      </c>
      <c r="B59" s="51">
        <v>150</v>
      </c>
      <c r="C59" s="22">
        <v>7</v>
      </c>
      <c r="D59" s="50">
        <f t="shared" ref="D59:D60" si="24">B59*C59</f>
        <v>1050</v>
      </c>
      <c r="E59" s="16">
        <f t="shared" ref="E59" si="25">D59/5</f>
        <v>210</v>
      </c>
      <c r="F59" s="19">
        <f t="shared" ref="F59" si="26">D59+E59</f>
        <v>1260</v>
      </c>
    </row>
    <row r="60" spans="1:8" ht="15.75" x14ac:dyDescent="0.25">
      <c r="A60" s="29" t="s">
        <v>81</v>
      </c>
      <c r="B60" s="22">
        <v>100</v>
      </c>
      <c r="C60" s="22">
        <v>1</v>
      </c>
      <c r="D60" s="50">
        <f t="shared" si="24"/>
        <v>100</v>
      </c>
      <c r="E60" s="20">
        <f>D60/5</f>
        <v>20</v>
      </c>
      <c r="F60" s="20">
        <f>D60+E60</f>
        <v>120</v>
      </c>
    </row>
    <row r="61" spans="1:8" ht="15.75" x14ac:dyDescent="0.25">
      <c r="A61" s="29" t="s">
        <v>79</v>
      </c>
      <c r="B61" s="22">
        <v>0</v>
      </c>
      <c r="C61" s="22">
        <v>8</v>
      </c>
      <c r="D61" s="50">
        <f>B61*C61</f>
        <v>0</v>
      </c>
      <c r="E61" s="20">
        <f>D61/5</f>
        <v>0</v>
      </c>
      <c r="F61" s="20">
        <f>D61+E61</f>
        <v>0</v>
      </c>
    </row>
    <row r="62" spans="1:8" ht="15.75" x14ac:dyDescent="0.25">
      <c r="A62" s="28" t="s">
        <v>82</v>
      </c>
      <c r="B62" s="22">
        <v>50</v>
      </c>
      <c r="C62" s="22">
        <v>8</v>
      </c>
      <c r="D62" s="22">
        <v>400</v>
      </c>
      <c r="E62" s="20">
        <v>80</v>
      </c>
      <c r="F62" s="20">
        <v>480</v>
      </c>
    </row>
    <row r="63" spans="1:8" ht="15.75" x14ac:dyDescent="0.25">
      <c r="A63" s="53" t="s">
        <v>83</v>
      </c>
      <c r="B63" s="22"/>
      <c r="C63" s="22"/>
      <c r="D63" s="52"/>
      <c r="E63" s="20"/>
      <c r="F63" s="20"/>
    </row>
    <row r="64" spans="1:8" ht="15.75" x14ac:dyDescent="0.25">
      <c r="A64" s="38" t="s">
        <v>75</v>
      </c>
      <c r="B64" s="51">
        <v>150</v>
      </c>
      <c r="C64" s="22">
        <v>7</v>
      </c>
      <c r="D64" s="50">
        <f t="shared" ref="D64:D65" si="27">B64*C64</f>
        <v>1050</v>
      </c>
      <c r="E64" s="16">
        <f t="shared" ref="E64" si="28">D64/5</f>
        <v>210</v>
      </c>
      <c r="F64" s="19">
        <f t="shared" ref="F64" si="29">D64+E64</f>
        <v>1260</v>
      </c>
    </row>
    <row r="65" spans="1:7" ht="15.75" x14ac:dyDescent="0.25">
      <c r="A65" s="29" t="s">
        <v>78</v>
      </c>
      <c r="B65" s="22">
        <v>100</v>
      </c>
      <c r="C65" s="22">
        <v>1</v>
      </c>
      <c r="D65" s="50">
        <f t="shared" si="27"/>
        <v>100</v>
      </c>
      <c r="E65" s="20">
        <f>D65/5</f>
        <v>20</v>
      </c>
      <c r="F65" s="20">
        <f>D65+E65</f>
        <v>120</v>
      </c>
    </row>
    <row r="66" spans="1:7" ht="15.75" x14ac:dyDescent="0.25">
      <c r="A66" s="29" t="s">
        <v>79</v>
      </c>
      <c r="B66" s="22">
        <v>80</v>
      </c>
      <c r="C66" s="22">
        <v>8</v>
      </c>
      <c r="D66" s="50">
        <f>B66*C66</f>
        <v>640</v>
      </c>
      <c r="E66" s="20">
        <f>D66/5</f>
        <v>128</v>
      </c>
      <c r="F66" s="20">
        <f>D66+E66</f>
        <v>768</v>
      </c>
    </row>
    <row r="67" spans="1:7" ht="15.75" x14ac:dyDescent="0.25">
      <c r="A67" s="29" t="s">
        <v>80</v>
      </c>
      <c r="B67" s="51">
        <v>150</v>
      </c>
      <c r="C67" s="22">
        <v>7</v>
      </c>
      <c r="D67" s="50">
        <f t="shared" ref="D67:D68" si="30">B67*C67</f>
        <v>1050</v>
      </c>
      <c r="E67" s="16">
        <f t="shared" ref="E67" si="31">D67/5</f>
        <v>210</v>
      </c>
      <c r="F67" s="19">
        <f t="shared" ref="F67" si="32">D67+E67</f>
        <v>1260</v>
      </c>
    </row>
    <row r="68" spans="1:7" ht="15.75" x14ac:dyDescent="0.25">
      <c r="A68" s="29" t="s">
        <v>81</v>
      </c>
      <c r="B68" s="22">
        <v>100</v>
      </c>
      <c r="C68" s="22">
        <v>1</v>
      </c>
      <c r="D68" s="50">
        <f t="shared" si="30"/>
        <v>100</v>
      </c>
      <c r="E68" s="20">
        <f>D68/5</f>
        <v>20</v>
      </c>
      <c r="F68" s="20">
        <f>D68+E68</f>
        <v>120</v>
      </c>
    </row>
    <row r="69" spans="1:7" ht="15.75" x14ac:dyDescent="0.25">
      <c r="A69" s="29" t="s">
        <v>79</v>
      </c>
      <c r="B69" s="22">
        <v>0</v>
      </c>
      <c r="C69" s="22">
        <v>8</v>
      </c>
      <c r="D69" s="50">
        <f>B69*C69</f>
        <v>0</v>
      </c>
      <c r="E69" s="20">
        <f>D69/5</f>
        <v>0</v>
      </c>
      <c r="F69" s="20">
        <f>D69+E69</f>
        <v>0</v>
      </c>
    </row>
    <row r="70" spans="1:7" ht="15.75" x14ac:dyDescent="0.25">
      <c r="A70" s="28" t="s">
        <v>82</v>
      </c>
      <c r="B70" s="22">
        <v>50</v>
      </c>
      <c r="C70" s="22">
        <v>8</v>
      </c>
      <c r="D70" s="22">
        <v>400</v>
      </c>
      <c r="E70" s="20">
        <v>0</v>
      </c>
      <c r="F70" s="20">
        <v>400</v>
      </c>
    </row>
    <row r="71" spans="1:7" ht="15.75" x14ac:dyDescent="0.25">
      <c r="A71" s="40" t="s">
        <v>84</v>
      </c>
      <c r="B71" s="40">
        <v>385</v>
      </c>
      <c r="C71" s="40">
        <v>1</v>
      </c>
      <c r="D71" s="20">
        <v>400</v>
      </c>
      <c r="E71" s="20">
        <v>80</v>
      </c>
      <c r="F71" s="20">
        <v>480</v>
      </c>
      <c r="G71" t="s">
        <v>85</v>
      </c>
    </row>
    <row r="72" spans="1:7" ht="15.75" x14ac:dyDescent="0.25">
      <c r="A72" s="41" t="s">
        <v>86</v>
      </c>
      <c r="B72" s="40"/>
      <c r="C72" s="40"/>
      <c r="D72" s="20"/>
      <c r="E72" s="20"/>
      <c r="F72" s="20"/>
    </row>
    <row r="73" spans="1:7" ht="15.75" x14ac:dyDescent="0.25">
      <c r="A73" s="37" t="s">
        <v>87</v>
      </c>
      <c r="B73" s="31">
        <v>3000</v>
      </c>
      <c r="C73" s="38">
        <v>1</v>
      </c>
      <c r="D73" s="37">
        <f>C73*B73</f>
        <v>3000</v>
      </c>
      <c r="E73" s="37">
        <f>D73/5</f>
        <v>600</v>
      </c>
      <c r="F73" s="37">
        <f>D73+E73</f>
        <v>3600</v>
      </c>
    </row>
    <row r="74" spans="1:7" ht="15.75" x14ac:dyDescent="0.25">
      <c r="A74" s="42" t="s">
        <v>88</v>
      </c>
      <c r="D74" s="43">
        <v>15000</v>
      </c>
      <c r="E74" s="37">
        <f>D74/5</f>
        <v>3000</v>
      </c>
      <c r="F74" s="37">
        <f>D74+E74</f>
        <v>18000</v>
      </c>
    </row>
    <row r="75" spans="1:7" ht="15.75" x14ac:dyDescent="0.25">
      <c r="A75" s="42"/>
      <c r="C75" t="s">
        <v>89</v>
      </c>
      <c r="D75" s="43">
        <f>SUM(D14:D74)</f>
        <v>49842.826260000002</v>
      </c>
      <c r="E75" s="43">
        <f>SUM(E14:E74)</f>
        <v>9888.5652520000003</v>
      </c>
      <c r="F75" s="43">
        <f>SUM(F14:F74)</f>
        <v>59731.391512000002</v>
      </c>
    </row>
    <row r="76" spans="1:7" ht="15.75" x14ac:dyDescent="0.25">
      <c r="A76" s="42"/>
      <c r="D76" s="43"/>
      <c r="E76" s="43"/>
      <c r="F76" s="43"/>
    </row>
    <row r="77" spans="1:7" ht="15.75" x14ac:dyDescent="0.25">
      <c r="A77" s="37"/>
      <c r="B77" s="44"/>
      <c r="C77" s="38"/>
      <c r="D77" s="37"/>
      <c r="E77" s="37"/>
      <c r="F77" s="37"/>
    </row>
    <row r="78" spans="1:7" x14ac:dyDescent="0.25">
      <c r="D78" s="43"/>
    </row>
    <row r="79" spans="1:7" ht="15.75" x14ac:dyDescent="0.25">
      <c r="A79" s="42" t="s">
        <v>90</v>
      </c>
      <c r="D79" s="54">
        <f>D75+D77</f>
        <v>49842.826260000002</v>
      </c>
      <c r="E79" s="43">
        <f>E75+E77</f>
        <v>9888.5652520000003</v>
      </c>
      <c r="F79" s="43">
        <f>F75+F77</f>
        <v>59731.391512000002</v>
      </c>
    </row>
    <row r="80" spans="1:7" ht="15.75" x14ac:dyDescent="0.25">
      <c r="A80" s="42"/>
      <c r="D80" s="43"/>
      <c r="E80" s="43"/>
      <c r="F80" s="43"/>
    </row>
    <row r="81" spans="1:6" ht="15.75" x14ac:dyDescent="0.25">
      <c r="A81" s="42" t="s">
        <v>91</v>
      </c>
      <c r="D81" s="43">
        <v>50000</v>
      </c>
      <c r="E81" s="43"/>
      <c r="F81" s="43"/>
    </row>
    <row r="82" spans="1:6" ht="15.75" x14ac:dyDescent="0.25">
      <c r="A82" s="42"/>
      <c r="D82" s="54"/>
      <c r="E82" s="43"/>
      <c r="F82" s="43"/>
    </row>
    <row r="83" spans="1:6" x14ac:dyDescent="0.25">
      <c r="D83" s="43"/>
      <c r="E83" s="43"/>
      <c r="F83" s="43"/>
    </row>
    <row r="84" spans="1:6" ht="15.75" x14ac:dyDescent="0.25">
      <c r="A84" s="45"/>
    </row>
    <row r="85" spans="1:6" ht="15.75" x14ac:dyDescent="0.25">
      <c r="A85" s="42"/>
    </row>
    <row r="86" spans="1:6" ht="15.75" x14ac:dyDescent="0.25">
      <c r="A86" s="42"/>
    </row>
    <row r="87" spans="1:6" ht="15.75" x14ac:dyDescent="0.25">
      <c r="A87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1EEED48-8A56-4EC1-BC73-F0F1743F6E3B}"/>
</file>

<file path=customXml/itemProps2.xml><?xml version="1.0" encoding="utf-8"?>
<ds:datastoreItem xmlns:ds="http://schemas.openxmlformats.org/officeDocument/2006/customXml" ds:itemID="{B785483A-5CB2-497F-A0E1-12A11EC025BD}"/>
</file>

<file path=customXml/itemProps3.xml><?xml version="1.0" encoding="utf-8"?>
<ds:datastoreItem xmlns:ds="http://schemas.openxmlformats.org/officeDocument/2006/customXml" ds:itemID="{3C589C6A-73BD-41A2-8734-BBA848828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hazel colquhoun</cp:lastModifiedBy>
  <dcterms:created xsi:type="dcterms:W3CDTF">2016-12-14T12:16:04Z</dcterms:created>
  <dcterms:modified xsi:type="dcterms:W3CDTF">2017-01-09T14:30:58Z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